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16" yWindow="65516" windowWidth="32960" windowHeight="19680" tabRatio="500" activeTab="0"/>
  </bookViews>
  <sheets>
    <sheet name="Feuil1" sheetId="1" r:id="rId1"/>
    <sheet name="Feuil2" sheetId="2" r:id="rId2"/>
    <sheet name="Feuil3" sheetId="3" r:id="rId3"/>
  </sheets>
  <definedNames/>
  <calcPr fullCalcOnLoad="1"/>
</workbook>
</file>

<file path=xl/sharedStrings.xml><?xml version="1.0" encoding="utf-8"?>
<sst xmlns="http://schemas.openxmlformats.org/spreadsheetml/2006/main" count="1646" uniqueCount="503">
  <si>
    <t>A. Lorient Agglomération avec l'appui technique de la reserve naturelle et la veille de la Commune</t>
  </si>
  <si>
    <t>A. Vigilance concernant les projets pouvant impacter les milieux naturels et les espèces d'intérêt européen, mise en relation des porteurs de projet avec la chargée de mission Natura 2000 ou la garde de la réserve naturelle, recommandations pour limiter l'impact, fourniture de carte de localisation des habitats et aide au remplissage du formulaire d'évaluation d'incidence, suivi sur place</t>
  </si>
  <si>
    <t>Nombre d'EIN2000 suivi/aidé :
Nombre d'heure passée pour l'assistance aux EIN2000</t>
  </si>
  <si>
    <t>Indicateurs des effets négatifs qui ont pu être évité grace aux EIN2000</t>
  </si>
  <si>
    <t>ANIM_3</t>
  </si>
  <si>
    <t>Intégration de Natura 2000 dans les autres politiques publiques</t>
  </si>
  <si>
    <t>Contribution au PLU, PdG de la RNR de Groix, PdG Terrain du Cdl, Plan de prévention marine…</t>
  </si>
  <si>
    <t>A. Participation de la chargée de mission Natura 2000 :
- au comité consultatif et au comité scientifique de la réserve naturelle
- à la gestion intégrée des zones côtières GIZC
- à la révision du PLU, et au modifications ponctuelles,
- au suivi des terrains du Conservatoire du littoral
- à la convention d'animation agricole de l'île de Groix
- au réflexion sur la trame verte et bleue
- projet de Plan Local d'Urbanisme
- ...</t>
  </si>
  <si>
    <t>Evaluer l'intégration de Natura 2000 dans ces documents</t>
  </si>
  <si>
    <t>Total</t>
  </si>
  <si>
    <r>
      <t xml:space="preserve">B. Rentrée des données sur la faune et la flore de Groix dans le logiciel serena de la réserve </t>
    </r>
    <r>
      <rPr>
        <sz val="9"/>
        <color indexed="10"/>
        <rFont val="Trebuchet MS"/>
        <family val="2"/>
      </rPr>
      <t xml:space="preserve">(données que sur la réserve ou à l'échelle de l'île dans serena ?)
</t>
    </r>
    <r>
      <rPr>
        <sz val="9"/>
        <color indexed="17"/>
        <rFont val="Trebuchet MS"/>
        <family val="2"/>
      </rPr>
      <t>A. transmission des couches de cartographie des habitats du site Natura 2000 de 2012 au CBNB</t>
    </r>
    <r>
      <rPr>
        <sz val="9"/>
        <color indexed="10"/>
        <rFont val="Trebuchet MS"/>
        <family val="2"/>
      </rPr>
      <t xml:space="preserve">
- pas de transmission des données des suivis au CBNB
- création de base de données dans le cadre des études mais archivage compliqué
- projet de mise en ligne des données sur le serveur de Lorient Agglomération
</t>
    </r>
    <r>
      <rPr>
        <sz val="9"/>
        <color indexed="17"/>
        <rFont val="Trebuchet MS"/>
        <family val="2"/>
      </rPr>
      <t>C. Mise à jour du FSD</t>
    </r>
  </si>
  <si>
    <t>% de réalisation des actions : 50% (intuitif, base de données existantes mais administration à améliorer)</t>
  </si>
  <si>
    <t>Disponibilité des bases de données aux plus grand nombre d'utilisateurs</t>
  </si>
  <si>
    <t>ANIM_5</t>
  </si>
  <si>
    <t>Suivi de la mise en œuvre du DOCOB : Aide au montage des contrats Natura 2000</t>
  </si>
  <si>
    <t>A. Aide des porteurs de projet pour le montage de contrat Natura 2000</t>
  </si>
  <si>
    <t xml:space="preserve">% de réalisation de l'action : 100% (réalisé en fonction du besoin)
Nombre de contrat Natura 2000 suivi/aidé : 3
Nombre d'heure passée pour l'assistance aux CN2000 : </t>
  </si>
  <si>
    <t>Etat de conservation des habitats pour lequels il y a eu contratualisation ? Possibilité car suivi écologique correspondant</t>
  </si>
  <si>
    <t>Suivi de la mise en œuvre du DOCOB : aide au montage de MAEC</t>
  </si>
  <si>
    <t>A. Lorient Agglomération et Commune de Groix et Bretagne vivante depuis 2014</t>
  </si>
  <si>
    <t>A. Aide de la commune de Groix pour le montage de MAEC en 2008 : diagnostic, rédaction des notices, projet de contratcualisation avec 2 agriculteurs ==&gt; dossier passé mais pas de contractualisation des agriculteurs
- Participation au suivi d'un PAEC porté par bretagne vivante en 2015 sous l'impulsion d'un agricuteur exploitant à Groix</t>
  </si>
  <si>
    <t xml:space="preserve">% de réalisation de l'action : 100% (réalisé en fonction du besoin)
Nombre de dossier MAE ou PAEC de suivi : 2
Nombre de MAE signée Natura 2000 suivi/aidé : 0
Nombre d'heure passée pour ce travail : </t>
  </si>
  <si>
    <t>Etat de conservation des habitats pour lequels il y a eu contratualisation ?</t>
  </si>
  <si>
    <t>EIN2000</t>
  </si>
  <si>
    <t>ANIM_2</t>
  </si>
  <si>
    <t>Aide aux porteurs de projet pour les EIN200</t>
  </si>
  <si>
    <t xml:space="preserve">% de réalisation de l'action : 100% (réalisé en fonction du besoin)
Nombre d'heure passée pour cette action : </t>
  </si>
  <si>
    <t>Suivi de la mise en œuvre du DOCOB : participation au réseau</t>
  </si>
  <si>
    <t>A. Participation aux réunions de réseau à l'échelle nationale, régional et départementale et contribution pour l'échange sur les méthodes de travail, retour d'expérience, documents collectifs, la structuration d'un réseau de chargé de mission Natura 2000</t>
  </si>
  <si>
    <t xml:space="preserve">% de réalisation de l'action : 100% (réalisé en fonction du besoin)
Nombre d'heure passée pour cette action :
Nombre de participation à des réunions de réseau : </t>
  </si>
  <si>
    <t>Suivi de la mise en œuvre du DOCOB : conduite de réunions</t>
  </si>
  <si>
    <t>A. Lorient Agglomération avec l'appui de la Commune de Groix et AAMP depuis 2015</t>
  </si>
  <si>
    <t>A. Organisation des réunions de concertation = calage des dates, travail sur l'ordre du jour, préparation des supports de présentation et document de travail, compte rendu des réunions, envoi des comptes rendus, mise en ligne sur le site Internet et envoi des comptes rendus :
- un comité de pilotage par an 
- groupes de travail en fonction des besoins soit en salle soit sous forme de visite de site sur le terrain</t>
  </si>
  <si>
    <t>% de réalisation de l'action : 100% (Car COPIL annuel et GT en fonction des besoins).
Nombre de comité de pilotage :
Nombre de groupe de travail :</t>
  </si>
  <si>
    <t>enquête de satisfaction auprès des participants aux GTs et COPIL ??</t>
  </si>
  <si>
    <t>ANIM_4</t>
  </si>
  <si>
    <t>Gérer les bases de données</t>
  </si>
  <si>
    <t>Administrer les bases de données, les mettre en ligne sur géobretagne et sur les sites Internet...</t>
  </si>
  <si>
    <t>A. Lorient Agglomération 
B. Reserve naturelle
C. DREAL Bretagne</t>
  </si>
  <si>
    <t>Réalisation d'un court métrage de 15 minutes sur Natura 2000 au Pays de Lorient + 10 courte vidéos thématiques dont trois font référence aux actions menées sur l'île de Groix : milieux marins, gestion de la fréquentation, gestion des landes par l'ouverture du milieux.</t>
  </si>
  <si>
    <t>% de réalisation de l'action : 50%
Existance du film : en cours de réalisation</t>
  </si>
  <si>
    <t>COM_6</t>
  </si>
  <si>
    <t xml:space="preserve">Application web Natura 2000 </t>
  </si>
  <si>
    <t>Création d'une application Web interactive pour découvrir les milieux et les espèces du site Natura 2000, les menaces, actions menées et recommandations aux usagers</t>
  </si>
  <si>
    <t>A. Stage pour le développement de l'application au 1er semestre 2015 mais outil non terminé en attente de trouver une solution pour son développement</t>
  </si>
  <si>
    <t>% de réalisation de l'action : 33%
Existance de l'application : oui
Mise en ligne : non
Alimentation régulière de l'application : non</t>
  </si>
  <si>
    <t>Idem définir des critères d'utilisation de l'application voir prévoir dans l'application une question pour demander aux utilisateurs si l'application leur à fait changer le point de vue sur la préservation de l'environnement</t>
  </si>
  <si>
    <t>ANIM</t>
  </si>
  <si>
    <t>ANIM_1</t>
  </si>
  <si>
    <t>Animation du document d'objectifs</t>
  </si>
  <si>
    <t>Suivi de la mise en œuvre du DOCOB : rédaction rapport, suivi administratif et financier</t>
  </si>
  <si>
    <t>A. Lorient Agglomération et Commune de Groix</t>
  </si>
  <si>
    <r>
      <t xml:space="preserve">A. </t>
    </r>
    <r>
      <rPr>
        <sz val="9"/>
        <rFont val="Trebuchet MS"/>
        <family val="2"/>
      </rPr>
      <t>Rédaction de prévisionnel d'activité ainsi que budget prévisionnel pour l'année à venir.
Montage du dossier de demande de subvention de fonctionnement pour l'animation du site Natura 2000.
Rédaction des rapports annuels d'activités (pb manque de tableau de bord)
Montage du dossier de demande de versement de la subvention</t>
    </r>
  </si>
  <si>
    <t xml:space="preserve">% de réalisation de l'action : 100% (réalisé chaque année)
Nombre d'heure passée pour cette action : </t>
  </si>
  <si>
    <t>Suivi de la mise en œuvre du DOCOB : expertise au sujet des habitats et des espèces d'intérêt communautaire</t>
  </si>
  <si>
    <t>A. Positionnement de référent sur le programme Natura 2000 et la connaissance des habitats et des espèces d'intérêt communautaire du site ==&gt; échange et fourniture d'information à la demande</t>
  </si>
  <si>
    <t>A. Reserve Naturelle
B. Commune de Groix
C. Lorient Agglomération</t>
  </si>
  <si>
    <t>C. Exposition sur les plantes des dunes (50 tableaux de Loic Trehin + texte accompagnement + deux grands panneaux d'information).
A. Accueil du public à la maison de la réserve, création d'exposition en lien avec la biodiversité et le patrimoine naturel dont :
2006 - 2 843 visiteurs : « les sites protégés par le conservatoire du littoral », "La France sauvage" photos des Réserves Naturelles de France en partenariat avec la revue Terre Sauvage en août
2007 et 2008 - 3 107 et 2 752 visiteurs : "Les lichens de Groix " de C. Robert
2009 - 2 602 visiteurs : "Araignées" de F. Le Cornoux / photographies E. Holder
2010 - 3 297 visiteurs : "les plantes médicinales de Groix" de C. Robert
2011 - 3 355 visiteurs : "Poissons de Groix, mémoire de pêcheurs " de C. Robert
2012 - 2 814 visiteurs : "Découverte du monde des abeilles" par l’ASAN GX (Association de Sauvegarde de l’Abeille Noire de Groix)
2013 - 2501 visiteurs : Exposition Bretagne Vivante sur la biodiversité ainsi que l’expositioN de Yann Arthus
Bertrand sur la thème de la forêt
2014 - 2322 visiteurs : Exposition de photographies des réserves naturelles bretonnes
« Réserves naturelles bretonnes, de l’Armor à l’Argoat, une mosaïque de milieux naturels »
A. Panneau d'information sur la reserve naturelle et sur Natura 2000 dans le bateau
B. Réalisation de 2 panneaux sur Natura 2000 pour l'écomusée de Groix</t>
  </si>
  <si>
    <t>Réalisation d'exposition : 60%
Dans le bateau : oui
Dans l'écomusée : oui
A la reserve : oui
Dans la gare maritime : non
Sur le port : non
2 322 personnes entre janvier et
décembre 2014. 73 202 personnes de 1992 à 2004</t>
  </si>
  <si>
    <t>COM_5</t>
  </si>
  <si>
    <t>Film sur les milieux naturels et les espèces</t>
  </si>
  <si>
    <t>Conception et réalisation d'un film pour le bateau et la gare routière</t>
  </si>
  <si>
    <t>A. Organisation d'animation hors et pendant la période estivale : classe decouverte des milieux marins, neufs thèmes d'animation estivale comprenant la découverte des milieux naturels et des espèces d'intérêt communautaire
B. Organisation d'une visite de site dans le cadre des journées de l'ingénieurie écologique pour présenter les résultats de la réhabilitation du littoral
- Organisation d'une conférence le 31 mai 2005 au domaine du lain dans le cadre  "Comment améliorer la qualité de nos milieux naturels tout en maintenant les activités humaines ? Application sur les sites Natura 2000 de Ploemeur-Guidel, Groix et Scorff"
- Soirée projection de film le 21 mai 2010 à 20H à Gestel (56) pendant la Fête de la Nature dont un film sur le requin pelerin et un autre sur les oiseaux du littoral.
- Natura 2000, un bon mode de gestion ? 21 avril 2009 à Lorient pour les mardis de la Thalassa
- Conférence débat sur La protection du patrimoine naturel un œil sur le littoral 1er février 2007 IUP – rendez-vous du Jeudi
- Programme de maîtrise de la fréquentation sur les pointes rocheuses de Groix présenté au conseil communautaire du 27 février 2007
- Journée annuelle des gardes du Conservatoire du littoral mai 2007 Lien en Natura 2000 et la gestion des terrains du conservatoire
- Comment améliorer la qualité de nos milieux naturels tout en maintenant les activités humaines ? Application sur les sites Natura 2000 du Pays de Lorient 23 avril 2009 à Vannes sensibilisation des services de l’Etat à Natura 2000
- 7 interventions pour les étudiants de l'USB de Lorient (3) et de Kerplouz (4) sur Natura 2000</t>
  </si>
  <si>
    <t>% de réalisation des actions : 100%
3 516 personnes ont participé aux animations de janvier à décembre 2014, dont 2 634 personnes
hors période estivale et 882 personnes pendant l’été 2014 ce qui correspond à 171 animations.
Nombre de conférences : 15</t>
  </si>
  <si>
    <t>COM_4</t>
  </si>
  <si>
    <t>Expositions</t>
  </si>
  <si>
    <t>Création réalisation d'exposition (gare maritime, panneau dans le bateau et sur le port)</t>
  </si>
  <si>
    <t>A. Reserve naturelle de Groix'
B. Lorient Agglomération 
(section surement à completer)
C. UBO</t>
  </si>
  <si>
    <r>
      <t>A. Publication dans Pen Ar Bed : poisson de Groix</t>
    </r>
    <r>
      <rPr>
        <sz val="9"/>
        <color indexed="8"/>
        <rFont val="Trebuchet MS"/>
        <family val="2"/>
      </rPr>
      <t>....B. Publication scientifique dans la revue Pen Ar Bed n°220 de Bretagne Vivante sur les résultats scientifiques de la réhabilitation du littoral de Groix
- Présentation à deux voix des résultats de l'étude au Colloque REVER
- Présentation des résultats à la journée régionale d'animation Natura 2000</t>
    </r>
  </si>
  <si>
    <r>
      <t xml:space="preserve">% de réalisation de l'action : 100%
Nombre de conférence : 2
Nombre de publication scientifique : 1
</t>
    </r>
  </si>
  <si>
    <t>Plaquettes d'information et affiche :
Réglementation, bonne conduite sur le domaine maritime : pêche de loisir, 
Espèces invasives
Insertion dans les guides de randonnée</t>
  </si>
  <si>
    <t>A. Reserve naturelle
B. Lorient Agglomération 
(section surement à completer)</t>
  </si>
  <si>
    <r>
      <t xml:space="preserve">A. Réalisation d'un livret d'information sur la faune et la flore du secteur Locmaria aux Chats à partir du contenu des panneaux d'information.
- Brochure sur les évaluations d'incidence au titre de Natura 2000 à l'attention des porteurs de projets et des usagers (randonnée, équitation, vélos, sports nautiques...)
</t>
    </r>
    <r>
      <rPr>
        <sz val="9"/>
        <color indexed="10"/>
        <rFont val="Trebuchet MS"/>
        <family val="2"/>
      </rPr>
      <t>X. Communication et sensibilisation sur la pêche de loisir ==&gt; non réalisé
B. Projet de communication sur les invasives non réalisé</t>
    </r>
  </si>
  <si>
    <r>
      <t xml:space="preserve">% de réalisation de l'action : 30%
Insertion dans les guides de randonnée : </t>
    </r>
    <r>
      <rPr>
        <sz val="9"/>
        <color indexed="10"/>
        <rFont val="Trebuchet MS"/>
        <family val="2"/>
      </rPr>
      <t xml:space="preserve">oui/non
</t>
    </r>
    <r>
      <rPr>
        <sz val="9"/>
        <rFont val="Trebuchet MS"/>
        <family val="2"/>
      </rPr>
      <t>Nombre de brochures publiées :</t>
    </r>
    <r>
      <rPr>
        <sz val="9"/>
        <color indexed="10"/>
        <rFont val="Trebuchet MS"/>
        <family val="2"/>
      </rPr>
      <t xml:space="preserve"> 5</t>
    </r>
  </si>
  <si>
    <t>COM_3</t>
  </si>
  <si>
    <t>Animations pédagogiques</t>
  </si>
  <si>
    <t>Animation pédagogiques pour les enfants et les adultes sur les milieux et les espèces, sur les invasives…</t>
  </si>
  <si>
    <t>A. Reserve Naturelle
B. Lorient Agglomération  et Commune de Groix</t>
  </si>
  <si>
    <r>
      <t xml:space="preserve">A. Suivi ponctuel de la grande nébrie des sables </t>
    </r>
    <r>
      <rPr>
        <i/>
        <sz val="9"/>
        <color indexed="17"/>
        <rFont val="Trebuchet MS"/>
        <family val="2"/>
      </rPr>
      <t>(Eurynebria complanata):</t>
    </r>
    <r>
      <rPr>
        <sz val="9"/>
        <color indexed="17"/>
        <rFont val="Trebuchet MS"/>
        <family val="2"/>
      </rPr>
      <t xml:space="preserve"> plusieurs dizaines de nébries observées le 13/05/13
- Suivi des échouages de Cnidaires
- Suivi des capsules de raies
B. Inventaire des espèces de faune et flore marine sur une 2</t>
    </r>
    <r>
      <rPr>
        <sz val="9"/>
        <color indexed="10"/>
        <rFont val="Trebuchet MS"/>
        <family val="2"/>
      </rPr>
      <t>0 aines</t>
    </r>
    <r>
      <rPr>
        <sz val="9"/>
        <color indexed="17"/>
        <rFont val="Trebuchet MS"/>
        <family val="2"/>
      </rPr>
      <t xml:space="preserve"> de sites depuis 10s </t>
    </r>
    <r>
      <rPr>
        <sz val="9"/>
        <color indexed="10"/>
        <rFont val="Trebuchet MS"/>
        <family val="2"/>
      </rPr>
      <t xml:space="preserve">(de X à X) </t>
    </r>
    <r>
      <rPr>
        <sz val="9"/>
        <color indexed="17"/>
        <rFont val="Trebuchet MS"/>
        <family val="2"/>
      </rPr>
      <t>par Jean-Michel Crouzet</t>
    </r>
  </si>
  <si>
    <t>COM</t>
  </si>
  <si>
    <t>COM_1</t>
  </si>
  <si>
    <t>Site Internet</t>
  </si>
  <si>
    <t xml:space="preserve">Création et animation d'un site Internet http:/groix.n2000.fr </t>
  </si>
  <si>
    <t>A. Création d'un site Internet n2000.groix.fr en mars 2009</t>
  </si>
  <si>
    <t>% de réalisation de l'action : 100%
Existance du site Internet : oui
Alimentation régulière du site : oui</t>
  </si>
  <si>
    <t>Définir des critère d'évalation à partir des google analytics exemple 4 127 visites entre 2009 et 2012 sur le site Internet, origine des visites, sources de trafic…
Dans tous les cas, très gros interêt pour la mise en ligne du docob, des études, des invitations aux copils et GTs et la diffusion des comptes rendu de réunions</t>
  </si>
  <si>
    <t>neant</t>
  </si>
  <si>
    <t>COM_2</t>
  </si>
  <si>
    <t>Outils de communication hors sites</t>
  </si>
  <si>
    <t>Articles dans la presse locale, le bulletin municipal, nouvelles de Lorient Agglomération, site Internet de la Commune</t>
  </si>
  <si>
    <t>A. Reserve naturelle
B. Lorient Agglomération 
(section surement à completer)
C. Commune</t>
  </si>
  <si>
    <t>De nombreux articles dans la presse locale à l'occasion des COPIL, des GT Natura 2000, des suivis de travaux de Contrat Natura 2000
A. Information sur les actions Natura 2000 dans l'encart de la réserve du bulletin municipal.
Comptage des oiseaux de jardin relayé par la reserve naturelle
B. Article dans les nouvelles de Lorient Agglomération sur les travaux de Locmaria aux Chats
C. Mise en ligne d'information sur le site Internet de la Commune</t>
  </si>
  <si>
    <r>
      <t xml:space="preserve">% de réalisation de l'action : 100%
Nombre d'article de presse :
Nombre d'article dans le bulletin municipal et les Nouvelle de Lorient Agglomération : </t>
    </r>
    <r>
      <rPr>
        <sz val="9"/>
        <color indexed="10"/>
        <rFont val="Trebuchet MS"/>
        <family val="2"/>
      </rPr>
      <t>XX</t>
    </r>
    <r>
      <rPr>
        <sz val="9"/>
        <color indexed="8"/>
        <rFont val="Trebuchet MS"/>
        <family val="2"/>
      </rPr>
      <t xml:space="preserve">
</t>
    </r>
  </si>
  <si>
    <t>Enquête de la population et des usagers sur la perception de Natura 2000 ? Enquête commune à l'échelle nationale pour pouvoir comparer les sites entre eux ?</t>
  </si>
  <si>
    <t>Valorisation scientifique des études</t>
  </si>
  <si>
    <t>Mise en place du suivi : oui
Rapport bilan : oui dans le rapport d'activité de la RN</t>
  </si>
  <si>
    <r>
      <t xml:space="preserve">Résultats du suivi </t>
    </r>
    <r>
      <rPr>
        <sz val="9"/>
        <color indexed="10"/>
        <rFont val="Trebuchet MS"/>
        <family val="2"/>
      </rPr>
      <t>==&gt; concevoir un indicateur fiable à partir des informations collectées</t>
    </r>
  </si>
  <si>
    <t>Suivi des oiseaux d'intérêt communautaire (non "Habitats, Faune, Flore" mais caractérisant le bon fonctionnement des écosystème de dunes, landes et falaises littorales)</t>
  </si>
  <si>
    <t>Suivi de la population de gravelot à collier interrompu</t>
  </si>
  <si>
    <t>A. Reserve Naturelle
B. Commune de Groix</t>
  </si>
  <si>
    <r>
      <t xml:space="preserve">A. Bilan du suivi de la nidification du Gravelot à collier interrompu sur Groix de 2005 à 2010 en power point.
Suivi de la nidification du gravelot à collier interrompu par la réserve naturelle  : suivis hebdomadaires de la mi-avril et la fin juillet 2013
B. Ces suivis ont été financé par la Commune de Groix de l'année </t>
    </r>
    <r>
      <rPr>
        <sz val="9"/>
        <color indexed="10"/>
        <rFont val="Trebuchet MS"/>
        <family val="2"/>
      </rPr>
      <t>x</t>
    </r>
    <r>
      <rPr>
        <sz val="9"/>
        <rFont val="Trebuchet MS"/>
        <family val="2"/>
      </rPr>
      <t xml:space="preserve"> à l'année </t>
    </r>
    <r>
      <rPr>
        <sz val="9"/>
        <color indexed="10"/>
        <rFont val="Trebuchet MS"/>
        <family val="2"/>
      </rPr>
      <t>x</t>
    </r>
  </si>
  <si>
    <t>Mise en place du suivi : oui
Rapport bilan : oui pour 2005 à 2010 et aussi dans rapport d'activité de la RN</t>
  </si>
  <si>
    <t>SUIVI_5</t>
  </si>
  <si>
    <t>Suivi de l'érosion côtière</t>
  </si>
  <si>
    <t>Suivi de l'érosion du trait de côte entre Locmaria et les Chats</t>
  </si>
  <si>
    <t>A. Reserve Naturelle</t>
  </si>
  <si>
    <r>
      <t>A. Réalisation d'un suivi du recul du trait de côte en</t>
    </r>
    <r>
      <rPr>
        <sz val="9"/>
        <rFont val="Trebuchet MS"/>
        <family val="2"/>
      </rPr>
      <t xml:space="preserve"> 10 </t>
    </r>
    <r>
      <rPr>
        <sz val="9"/>
        <color indexed="8"/>
        <rFont val="Trebuchet MS"/>
        <family val="2"/>
      </rPr>
      <t xml:space="preserve">points (les chats, lumiaret, port morvil, sanaga, lagune de porh guighéou) de 2009 à 2014. </t>
    </r>
    <r>
      <rPr>
        <sz val="9"/>
        <color indexed="10"/>
        <rFont val="Trebuchet MS"/>
        <family val="2"/>
      </rPr>
      <t>Nouveau protocole depuis 2012</t>
    </r>
    <r>
      <rPr>
        <sz val="9"/>
        <color indexed="8"/>
        <rFont val="Trebuchet MS"/>
        <family val="2"/>
      </rPr>
      <t xml:space="preserve"> selon les recommendations de Marie Josée Le Garrec.</t>
    </r>
  </si>
  <si>
    <t>% de réalisation de l'action : 100%
Existance de rapport : oui</t>
  </si>
  <si>
    <t>CF résultats des protocoles de suivi</t>
  </si>
  <si>
    <t xml:space="preserve">B. Lorient Agglomération </t>
  </si>
  <si>
    <t>B. Suivi géomorphologique des plages réalisé par le bureau d’études IDRA ENV - "Etude de suivi de l'ensemble du littoral de Lorient Agglomération"  dont les plages de Groix</t>
  </si>
  <si>
    <t>Création de mouillages</t>
  </si>
  <si>
    <t>SUIVI_6</t>
  </si>
  <si>
    <t>Suivi des habitats et des espèces marines</t>
  </si>
  <si>
    <t>Connaissance de la faune et de la flore de l'estran (hors oiseaux)</t>
  </si>
  <si>
    <t>A. Reserve naturelle
B. Club de plongée subagrec</t>
  </si>
  <si>
    <t>A. Reserve naturelle données issue de l'article "Fougère et plantes alliées de Groix" de Remy PRELLI et Catherine ROBERT, dans le Pen ar Bed n°190/191 sur Groix, p67
- pas de suivi de l'espèce mis en place</t>
  </si>
  <si>
    <t>SUIVI_4</t>
  </si>
  <si>
    <t>Suivi des espèces animales d'intérêt communautaire directive "Habitats, Faune, Flore" (hors oiseaux)</t>
  </si>
  <si>
    <t>Suivi des populations et des habitats de Grand Rhinolophe</t>
  </si>
  <si>
    <t xml:space="preserve">
A. Inventaire pontuel en régie des chauves-souris dans les ouvrages militaires de Groix (O. Doré, Michael Adam, Cyril Le Meur) : découverte d'un grand rhinolophe 31 décembre 2013</t>
  </si>
  <si>
    <r>
      <t>% de réalisation de l'action : 50 %
Existance d'un rapport :</t>
    </r>
    <r>
      <rPr>
        <sz val="9"/>
        <color indexed="17"/>
        <rFont val="Trebuchet MS"/>
        <family val="2"/>
      </rPr>
      <t xml:space="preserve"> non</t>
    </r>
  </si>
  <si>
    <t>Suivi des populations et des habitats de Agrion de Mercure</t>
  </si>
  <si>
    <t xml:space="preserve">
A. Etude en 2012 par le bureau d'étude TBM : État de la population d'agrion de mercure, évaluation de l'état des cours d'eau de Groix au regard des exigences de l'agrion de Mercure</t>
  </si>
  <si>
    <r>
      <t>% de réalisation de l'action : 50 %
Existance d'un rapport :</t>
    </r>
    <r>
      <rPr>
        <sz val="9"/>
        <color indexed="17"/>
        <rFont val="Trebuchet MS"/>
        <family val="2"/>
      </rPr>
      <t xml:space="preserve"> oui</t>
    </r>
  </si>
  <si>
    <t>Suivi des populations et des habitats des Mammifères marins</t>
  </si>
  <si>
    <t xml:space="preserve">A. Reserve Naturelle François Le Bail
</t>
  </si>
  <si>
    <t xml:space="preserve">
A. Suivi des échouages de mamifères marins de 1990 à 2015</t>
  </si>
  <si>
    <r>
      <t>% de réalisation de l'action : 50 %
Existance d'un rapport :</t>
    </r>
    <r>
      <rPr>
        <sz val="9"/>
        <color indexed="17"/>
        <rFont val="Trebuchet MS"/>
        <family val="2"/>
      </rPr>
      <t xml:space="preserve"> oui rapport d'activité de la RNR</t>
    </r>
  </si>
  <si>
    <t>Suivi des oiseaux (non "Habitats, Faune, Flore" mais caractérisant le bon fonctionnement des écosystèmes de dunes, landes et falaises littorales)</t>
  </si>
  <si>
    <t>Suivi des oiseaux (hors gravelot prévu au DOCOB)</t>
  </si>
  <si>
    <t>A. Suivi des échouages d'oiseaux marins de 1990 à 2015,
- Recensement mensuel des limicoles (secteur pointe des Chats-Locmaria-Locqueltas) de janvier à décembre année 2014
- Observation régulière du faucon pelerin
- Participation au recensement des grands cormorans hivernants en Morbihan durant l’hiver 2012/2013
- suivi de la nidification des hirondelles, du grand corbeau, du crave à bec rouge
- suivi Wetland International
- Participation au programme Shrapesk de suivi des sterne en pêche autour de Groix</t>
  </si>
  <si>
    <t>% de réalisation des actions prévues = 100% 
Suivi botanique et phytosociologique : oui</t>
  </si>
  <si>
    <t>Est-ce que les suivis ont permis de répondre aux questions posées afin d'adapter la gestion</t>
  </si>
  <si>
    <t>Suivis scientifiques efficacité des mesures de gestion des invasives sur la restauration des milieux (suivi botanique pour l'évaluation des mesures de gestion + cartographie)</t>
  </si>
  <si>
    <t>Suivi botanique et photographique</t>
  </si>
  <si>
    <t>A. Suivi de l'efficacité des mesures de suppression des griffes de sorcières à Stang Ar Mach : relevé annuel de deux carrés permanents de 2009 à 2015 - réalisation relevé par la réserve naturelle et analyse par l'UBO</t>
  </si>
  <si>
    <t>Pourcentage de réalisation de l'action : 100% (100% de suivi des secteurs où il y a eu intervention)
Cartographie à l'échelle de l'île comme état initial : oui
Suivi des stations de griffe de sorcière : oui</t>
  </si>
  <si>
    <t>A calculer en fonction des résultats des suivis et notamment l'évolution des espèces invasives sur les habitats d'intérêt communautaire.</t>
  </si>
  <si>
    <t>SUIVI_3</t>
  </si>
  <si>
    <t>Suivi des stations d'espèces végétale d'intérêt communautaire</t>
  </si>
  <si>
    <t>Diagnostic (année 1) et suivis écologiques des stations de rumex rupestris
Suivis botaniques annuels</t>
  </si>
  <si>
    <t>A. Inventaire, cartographie et nombre d'individus des stations de rumex ruperstris en 2012 par la reserve naturelle de Groix (10 stations, 87 pieds) sur l'ensemble de l'île. Les stations avaient été inventoriées par Frédéric Bioret en 1989 (2 stations), puis en 2003 (6 stations).
Pas de suivi annuel mais déjà un état de la population</t>
  </si>
  <si>
    <t>Pourcentage de réalisation de l'action : 50% (car pas de suivi régulier juste état initial)
Bilan de l'inventaire avec cartographie des stations : oui</t>
  </si>
  <si>
    <t>Est-ce que cette connaissance est suffisante pour connaître l'état des populations et adapter la gestion ? Déjà un carte en cas d'intervention de nettoyage en cas de marrée noire.</t>
  </si>
  <si>
    <t>F9</t>
  </si>
  <si>
    <t>Suivi botanique + diagnostic
trichomanès remarquable (Rumex rupestris déjà dans F9)</t>
  </si>
  <si>
    <t>A. Reserve naturelle
B. Lorient Agglomération</t>
  </si>
  <si>
    <t>A. Réalisation de suivi de l'évolution de la pelouse littorale sur Pen Men par la réserve naturelle de Groix pour évaluer l'impact des aménagements réalisés en 1989 = transect de 12 m avec la méthode des points contact de 1997 à 2015.
B. Enquête auprès des usagers et cartographie de la circulation des piétons, vélos et véhicules sur le site en vue d'adapter les aménagements de maitrise de la fréquentation les 19, 20 et 21 août 2009 (41 interviews).
B et C. Diagnostic paysager (approche symphytosociologique) (13 secteurs de la côte sauvage de l'île de Groix) 1989, 2000, 2008, et 2013 par F. Bioret de l'Université de Bretagne Occidentale (UBO)  (Bioret, 1989) : secteurs 13 et 12 sur Pen Men
Pas de mise en place de nouveau suivi en attente de réalisation des travaux</t>
  </si>
  <si>
    <t>% de réalisation des actions prévues = 75% 
Photographie : non
Cartographie : oui
Suivi botanique et phytosociologique : oui
Enquête respect des aménagements et comportement des visiteurs : oui, existance d'un bilan des enquêtes</t>
  </si>
  <si>
    <t>Suivis scientifiques efficacité des mesures de gestion sur la restauration des milieux sur les plages</t>
  </si>
  <si>
    <r>
      <t xml:space="preserve">A. Observatoire photographique aérien 2007-2012 - 11 vues aériennes du littoral de Groix par Marc Rapillard et Armel Istin </t>
    </r>
    <r>
      <rPr>
        <sz val="9"/>
        <color indexed="10"/>
        <rFont val="Trebuchet MS"/>
        <family val="2"/>
      </rPr>
      <t>(coût à calculer à partir de la facture globale)</t>
    </r>
    <r>
      <rPr>
        <sz val="9"/>
        <color indexed="8"/>
        <rFont val="Trebuchet MS"/>
        <family val="2"/>
      </rPr>
      <t xml:space="preserve"> dont 2 sur le site B7 ET B8
A. Cartographie des habitats à l'échelle de l'île reconduite en 2012
A. Réalisation en régie de photographies terrestres avant/après les travaux (coût compris dans l'animation du site)</t>
    </r>
  </si>
  <si>
    <t>% de réalisation des actions prévues = 50% 
Photographie : oui
Cartographie : oui
Suivi botanique et phytosociologique : non
Enquête respect des aménagements et comportement des visiteurs : non</t>
  </si>
  <si>
    <t>Suivis scientifiques sur les landes primaires</t>
  </si>
  <si>
    <t>Suivis botaniques</t>
  </si>
  <si>
    <t>A. Mise en place de suivi sur les landes primaires sur 6 transects de 2005 à 2008 de Port-Saint Nicoals à Pen Men par la réserve naturelle analyse des résultats en 2013 par l'UBO de Brest</t>
  </si>
  <si>
    <t>% de réalisation des actions prévues = 75% 
Photographie : oui
Cartographie : oui
Suivi botanique et phytosociologique : oui
Enquête respect des aménagements et comportement des visiteurs : non évalué observation de dégradation des aménagements sur ce site au début des actions</t>
  </si>
  <si>
    <t>Suivis scientifiques efficacité des mesures de gestion sur la restauration des milieux à la Pointe de l'Enfer</t>
  </si>
  <si>
    <t>A. Lorient Agglomération
B. Université de Bretagne Occidental, unité de recherche Géoarchitecture</t>
  </si>
  <si>
    <r>
      <t xml:space="preserve">A. Mise en place de 14 carrés permanents sur le site. Inventaire réalisé par la réserve naturelle environ </t>
    </r>
    <r>
      <rPr>
        <sz val="9"/>
        <color indexed="10"/>
        <rFont val="Trebuchet MS"/>
        <family val="2"/>
      </rPr>
      <t>750 €</t>
    </r>
    <r>
      <rPr>
        <sz val="9"/>
        <color indexed="8"/>
        <rFont val="Trebuchet MS"/>
        <family val="2"/>
      </rPr>
      <t xml:space="preserve"> par an de 2006 à 2015
A.2 Réalisation en régie de photographie terrestre avant/après les travaux (coût compris dans l'animation du site)
A.3 Observatoire photographique aérien 2007-2012 - 11 vues aériennes du littoral de Groix par Marc Rapillard et Armel Istin (</t>
    </r>
    <r>
      <rPr>
        <sz val="9"/>
        <color indexed="10"/>
        <rFont val="Trebuchet MS"/>
        <family val="2"/>
      </rPr>
      <t>coût à calculer à partir de la facture globale</t>
    </r>
    <r>
      <rPr>
        <sz val="9"/>
        <color indexed="8"/>
        <rFont val="Trebuchet MS"/>
        <family val="2"/>
      </rPr>
      <t xml:space="preserve">) </t>
    </r>
    <r>
      <rPr>
        <sz val="9"/>
        <rFont val="Trebuchet MS"/>
        <family val="2"/>
      </rPr>
      <t>dont 5 sur le site B4, B5, B5a, B5b, B6</t>
    </r>
    <r>
      <rPr>
        <sz val="9"/>
        <color indexed="8"/>
        <rFont val="Trebuchet MS"/>
        <family val="2"/>
      </rPr>
      <t xml:space="preserve">
B. Suivi de 49 carrés permanents , le long de 3 transects pour analyser la restauration passive de la végétation, Pointe de l’Enfer (2007, 2008, 2009, 2012 (sous MO Lorient Agglomération - </t>
    </r>
    <r>
      <rPr>
        <sz val="9"/>
        <color indexed="10"/>
        <rFont val="Trebuchet MS"/>
        <family val="2"/>
      </rPr>
      <t>coût global pour l'étude à l'échelle de l'île</t>
    </r>
    <r>
      <rPr>
        <sz val="9"/>
        <color indexed="8"/>
        <rFont val="Trebuchet MS"/>
        <family val="2"/>
      </rPr>
      <t>)  dans le cadre de la thèse de J. Sawtschuk (Sawtschuk, 2010)
A et B. Diagnostic paysager (approche symphytosociologique) (13 secteurs de la côte sauvage de l'île de Groix) 1989, 2000, 2008, et 2013 par F. Bioret de l'Université de Bretagne Occidentale (UBO)  (Bioret, 1989) : secteurs 1 et 2 sur le trou de l'Enfer</t>
    </r>
  </si>
  <si>
    <t xml:space="preserve">% de réalisation des actions prévues = 100% 
Photographie : oui
Cartographie : oui
Suivi botanique et phytosociologique : oui
Enquête respect des aménagements et comportement des visiteurs : oui, peu d'observation de dégradation des aménagements sur ce site </t>
  </si>
  <si>
    <t>Est-ce que les suivis permettent de répondre à la question posée OUI/NON = OUI</t>
  </si>
  <si>
    <t>Suivis scientifiques efficacité des mesures de gestion sur la restauration des milieux à la Pointe de Pen Men</t>
  </si>
  <si>
    <r>
      <t xml:space="preserve">A. Mise en place de suivi sur les landes primaires sur 6 transects de 2005 à 2008 de Port-Saint Nicoals à Pen Men : Transect 5 proches de la Pierre Blanche </t>
    </r>
    <r>
      <rPr>
        <sz val="9"/>
        <color indexed="10"/>
        <rFont val="Trebuchet MS"/>
        <family val="2"/>
      </rPr>
      <t xml:space="preserve">(coûts compris dans l'étude globale)
B. Réalisation en régie de photographies terrestres avant/après les travaux (coût compris dans l'animation du site)
</t>
    </r>
    <r>
      <rPr>
        <sz val="9"/>
        <rFont val="Trebuchet MS"/>
        <family val="2"/>
      </rPr>
      <t>B et C. Diagnostic paysager (approche symphytosociologique) (13 secteurs de la côte sauvage de l'île de Groix) 1989, 2000, 2008, et 2013 par F. Bioret de l'Université de Bretagne Occidentale (UBO)  (Bioret, 1989) : secteurs 6 et 7 sur la Pierre Blanche</t>
    </r>
  </si>
  <si>
    <t xml:space="preserve">% de réalisation des actions prévues = 50% 
Photographie : non
Cartographie : oui
Suivi botanique et phytosociologique : oui
Enquête respect des aménagements et comportement des visiteurs : non évalué mais pas de dégradation des aménagements d'observé sur ce site
</t>
  </si>
  <si>
    <t>Suivis scientifiques efficacité des mesures de gestion sur la restauration des milieux à la Pointe Saint-Nicolas</t>
  </si>
  <si>
    <t>A. Commune de Groix
B. Lorient Agglomération</t>
  </si>
  <si>
    <r>
      <t xml:space="preserve">A. Mise en place de suivi sur les landes primaires sur 6 transects de 2005 à 2008 de Port-Saint Nicoals à Pen Men : Transect 6 proches de Port Saint-Nicolas (coûts compris dans l'étude globale)
B. Réalisation en régie de photographies terrestres avant/après les travaux (coût compris dans l'animation du site)
B. Observatoire photographique aérien 2007-2012 - 11 vues aériennes du littoral de Groix par Marc Rapillard et Armel Istin </t>
    </r>
    <r>
      <rPr>
        <sz val="9"/>
        <color indexed="10"/>
        <rFont val="Trebuchet MS"/>
        <family val="2"/>
      </rPr>
      <t>(coût à calculer à partir de la facture globale)</t>
    </r>
    <r>
      <rPr>
        <sz val="9"/>
        <color indexed="8"/>
        <rFont val="Trebuchet MS"/>
        <family val="2"/>
      </rPr>
      <t xml:space="preserve"> dont 3 sur le site B2, B3, B3a
B et C. Diagnostic paysager (approche symphytosociologique) (13 secteurs de la côte sauvage de l'île de Groix) 1989, 2000, 2008, et 2013 par F. Bioret de l'Université de Bretagne Occidentale (UBO)  (Bioret, 1989) : secteurs 4 et 5 sur Saint-Nicolas</t>
    </r>
  </si>
  <si>
    <r>
      <t>A. Mise en place de suivi sur les landes primaires sur 6 transects de 2005 à 2008 de Port-Saint Nicoals à Pen Men : Transects 1 et 2 proches du Trou du Tonnerre (</t>
    </r>
    <r>
      <rPr>
        <sz val="9"/>
        <color indexed="10"/>
        <rFont val="Trebuchet MS"/>
        <family val="2"/>
      </rPr>
      <t>coûts compris dans l'étude globale</t>
    </r>
    <r>
      <rPr>
        <sz val="9"/>
        <color indexed="8"/>
        <rFont val="Trebuchet MS"/>
        <family val="2"/>
      </rPr>
      <t>)
C. Réalisation en régie de photographies terrestres avant/après les travaux (coût compris dans l'animation du site)
B et C. Diagnostic paysager (approche symphytosociologique) (13 secteurs de la côte sauvage de l'île de Groix) 1989, 2000, 2008, et 2013 par F. Bioret de l'Université de Bretagne Occidentale (UBO)  (Bioret, 1989) (C. pour 2013 coût compris dans l'étude globale) : secteur 11 sur Trou du Tonerre</t>
    </r>
  </si>
  <si>
    <t xml:space="preserve">% de réalisation des actions prévues = 75% 
Photographie : oui
Cartographie : oui
Suivi botanique et phytosociologique : oui
Enquête respect des aménagements et comportement des visiteurs : non évalué mais pas de dégradation des aménagements d'observé sur ce site
</t>
  </si>
  <si>
    <t>Suivis scientifiques efficacité des mesures de gestion sur la restauration des milieux au Camps des Gaulois</t>
  </si>
  <si>
    <t>A. Commune de Groix
B. Lorient Agglomération
C. UBO</t>
  </si>
  <si>
    <r>
      <t xml:space="preserve">A. Mise en place de suivi sur les landes primaires sur 6 transects de 2005 à 2008 de Port-Saint Nicoals à Pen Men : Transects 3 et 4 proches du Camps des Gaulois </t>
    </r>
    <r>
      <rPr>
        <sz val="9"/>
        <color indexed="10"/>
        <rFont val="Trebuchet MS"/>
        <family val="2"/>
      </rPr>
      <t>(coûts compris dans l'étude globale)</t>
    </r>
    <r>
      <rPr>
        <sz val="9"/>
        <color indexed="8"/>
        <rFont val="Trebuchet MS"/>
        <family val="2"/>
      </rPr>
      <t xml:space="preserve">
B. Observatoire photographique aérien 2007-2012 - 11 vues aériennes du littoral de Groix par Marc Rapillard et Armel Istin </t>
    </r>
    <r>
      <rPr>
        <sz val="9"/>
        <color indexed="10"/>
        <rFont val="Trebuchet MS"/>
        <family val="2"/>
      </rPr>
      <t>(coût à calculer à partir de la facture globale)</t>
    </r>
    <r>
      <rPr>
        <sz val="9"/>
        <color indexed="8"/>
        <rFont val="Trebuchet MS"/>
        <family val="2"/>
      </rPr>
      <t xml:space="preserve"> dont 1 sur le site B1
- Réalisation en régie de photographies terrestres avant/après les travaux (coût compris dans l'animation du site)
B et C. Diagnostic paysager (approche symphytosociologique) (13 secteurs de la côte sauvage de l'île de Groix) 1989, 2000, 2008, et 2013 par F. Bioret de l'Université de Bretagne Occidentale (UBO)  (Bioret, 1989) : secteurs 9 et 10 sur le camps des gaulois</t>
    </r>
  </si>
  <si>
    <t>Suivis scientifiques efficacité des mesures de gestion sur la restauration des milieux à la Pierre Blanche</t>
  </si>
  <si>
    <t xml:space="preserve">A.  15 rapports de stage d'étudiants en lien avec les problématiques du site Natura 2000 de 2003 à 2013  :
- Les impacts de la fréquentation sur le sentier côtier et les espaces naturels littoraux de l’Île de Groix
- Évaluation de niveau acceptable de tourisme pour un développement intégré au sein d'un territoire insulaire - Le cas de l'Île de Groix
- Île de Groix - Réhabilitation du sentier côtier entre Locmaria et la Pointe des Chats
- L'extension en mer du réseau Natura 2000 sur l'île de Groix
- Une expérience de restauration de la lande secondaire sur la réserve naturelle de Pen Men
- Proposition de mobilier de maîtrise de la fréquentation alternatif
- Étude méthodologique pour la gestion et prévention des problèmes d’érosion sur le sentier côtier groisillon
- Réaménagement de l'étang de Locmaria
- Sensibilisation des services techniques et particuliers de la Commune de l'île de Groix aux méthodes alternatives
- Accompagnement de la gestion concertée des landes littorales de Groix
- Gestion écologique des bords de route et espaces verts
- Aménagement autour des lavoirs
- Gestion écologique des ports et laisses de mers à Groix
</t>
  </si>
  <si>
    <t>SUIVI_2</t>
  </si>
  <si>
    <t>Suivis scientifiques efficacité des mesures de gestion sur la restauration des milieux au Trou du Tonnerre</t>
  </si>
  <si>
    <t>Photographique, cartographie des habitats, état de conservation, respect des aménagements, comportement des visiteurs</t>
  </si>
  <si>
    <t>A. Commune de Groix
B. Université de Bretagne Occidentale
C. Lorient Agglomération</t>
  </si>
  <si>
    <t>A. Suivis botaniques des landes girobroyées et fauchées à Pen Men : relevé annuel par la reserve naturelle de 14 carrés permanents de 2005 à 2015 et analysés en 2013 par l'UBO
- Suivis botaniques des landes incendiées à Kerbethanie : 9 carrés permanents (C9 à C16) relevés annuellement par la reserve naturelle de 2006 à 2010 et analysés en 2013 par l'UBO
- Suivis botaniques des prairies mesophiles gérées par girobroyage et pâturage : relevé annuel de 4 carrés permanents de 2013 à 2014 et anlysés par la reserve naturelle</t>
  </si>
  <si>
    <t>% de réalisation des actions prévues = 100% 
Photographie : oui
Cartographie : oui
Suivi botanique et phytosociologique : oui</t>
  </si>
  <si>
    <t>Existance de suivis botaniques dans le secteur. Définir un indicateur adéquate en fonction de l'étude de l'UBO.</t>
  </si>
  <si>
    <t>Suivi de l'état de conservation des habitats et des espèces</t>
  </si>
  <si>
    <t>Cartographie des habitats</t>
  </si>
  <si>
    <t>A. Cartographie des habitats naturels à l'échelle de l'île (1 500Ha)  réalisée par le bureau d'étude TBM en 2012, évaluation de l'état de conservation des habitats, cartographie des zones humides, cartographie des habitats de l'agrion de Mercure, definition de vocation potentielle et de proposition de gestion à l'échelle de l'unité de gestion - travail en concertation avec les acteurs - base SIG + rapport d'étude</t>
  </si>
  <si>
    <t>% de réalisation des actions : 100%
Existance d'un rapport : oui</t>
  </si>
  <si>
    <t>A. Agence des Aires Marines Protégée
AAMM</t>
  </si>
  <si>
    <t xml:space="preserve">A.  Inventaire cartographique des habitats marins du site Natura 2000 FR5300031 « Île de Groix » (Rapport et notice) de mars 2012  réalisée par le bureau d'études Télédétection et Biologie Marine (TBM) Agence des Aires Marines Protégée
</t>
  </si>
  <si>
    <t>Etude sur les trames verte et bleue de l'île de Groix</t>
  </si>
  <si>
    <t xml:space="preserve">A.  Etude trame verte et bleue à l'échelle de l'île
</t>
  </si>
  <si>
    <t>Etudes</t>
  </si>
  <si>
    <t>A. Lorient Agglomération  et Commune de Groix</t>
  </si>
  <si>
    <t>A. Des relevés de la profondeur des sols ont été demandé dans le cadre des suivis écologiques
- Rapport de stage "Réhabilitation de l'espace littoral en milieu restreint - cas de l'ile de Groix" Ludovic Jezequel 2009 ==&gt; paragraphe sur l'historique de l'agriculture à Groix
- Diagnostic agricole et territorial de Groix par l'ADASEA en 2004 : information sur l'évolution récente de l'agriculture à Groix
- Entretien avec deux anciens dans le cadre de la convention d'animation agricole de Groix
==&gt; peu de donner sur les techniques agricoles et sur leur localisation pouvant expliquer la répartition des habitats
B. Carte pédologique existante = Cartographie pédologique de l’île de Groix à l’échelle 1/25000 réalisée dans le cadre de la cartographie des îles du Ponant par Philippe Rouault, laboratoire de Science du Sol, AGROCAMPUS OUEST (1985), à partir des levés de terrain de Jean-Marie Rivière (1978) dans le cadre de la carte pédologique à 1/100 000 d’Auray.</t>
  </si>
  <si>
    <t>% de réalisation des actions prévues = 75% 
Relevés pédologiques : oui
Enquête : oui
Historique : oui
Localisation et descriptions des anciennes tehcniques agricole en lien avec les habitats : non</t>
  </si>
  <si>
    <t>ETUDE_5</t>
  </si>
  <si>
    <t>Inventaire des espèces invasives</t>
  </si>
  <si>
    <t>Cartographie des espèces à l'échelle de l'île, suivi des espèces</t>
  </si>
  <si>
    <t>A. Reserve Naturelle avec l'appui de Lorient Agglomération</t>
  </si>
  <si>
    <t>Cartographie des espèces invasives de l'ile de Groix par Cyril Robert, stagiaire à la réserve naturelle (2009)
Inventaire des données existantes sur les invasives de Groix par Philippe Théou (2009)</t>
  </si>
  <si>
    <t>Rapport d'étude : oui
Rapport téléchargeable en ligne : oui</t>
  </si>
  <si>
    <t>SUIVI_1</t>
  </si>
  <si>
    <t>Suivi de l'état de conservation des habitats et des espèces de landes secondaires</t>
  </si>
  <si>
    <t>Suivi de l'évolution des landes et pelouses  ayant fait l'objet de mesure de gestion (photographique, cartographie des habitats, état de conservation, transect...)</t>
  </si>
  <si>
    <t>A. Commune de Groix (suivi) et Lorient Agglomération (analyse)</t>
  </si>
  <si>
    <t>ETUDE_1</t>
  </si>
  <si>
    <t>Diagnostic restauration de la décharge à la Pointe Saint-Nicolas</t>
  </si>
  <si>
    <t>Diagnostic préalable à la réalisation des travaux</t>
  </si>
  <si>
    <t xml:space="preserve">A. Diagnostic compris dans l'Etude prélalable à la réalisation des travaux "Maîtrise de la fréquentation et restauration de quatre sites sur le littoral de l’île de Groix - Site Natura 2000 n° FR5300031 - État des lieux, diagnostic,
avant-projet sommaire" de Jean-Michel Bouffort, architecte-paysagiste et Jean-Pierre Ferrand, conseil en environnement (mars 2005) 
</t>
  </si>
  <si>
    <t>% de réalisation des actions prévues = 100% 
Rapport existant : oui</t>
  </si>
  <si>
    <t>ETUDE_2</t>
  </si>
  <si>
    <t xml:space="preserve">Diagnostic pré aménagement à la Pointe de l'Enfer et sur Gadoéric </t>
  </si>
  <si>
    <t xml:space="preserve">Etude prélalable à la réalisation des travaux "Maîtrise de la fréquentation et restauration de quatre sites sur le littoral de l’île de Groix - Site Natura 2000 n° FR5300031 - État des lieux, diagnostic,
avant-projet sommaire" de Jean-Michel Bouffort, architecte-paysagiste et Jean-Pierre Ferrand, conseil en environnement (mars 2005)
- Aménagement d’une aire naturelle de stationnement à la Pointe de l’Enfer (Île de Groix) – Notice d’impact par Jean-Pierre Ferrand, Conseil en environnement </t>
  </si>
  <si>
    <t>% de réalisation des actions prévues = 100% 
Rapport d'étude existant : oui</t>
  </si>
  <si>
    <t>D</t>
  </si>
  <si>
    <t>Vers l'information et la sensibilisation du public au respect des habitats naturels</t>
  </si>
  <si>
    <t>D1</t>
  </si>
  <si>
    <t>Informer le grand public</t>
  </si>
  <si>
    <t>ETUDE_3</t>
  </si>
  <si>
    <t>Etude sur la maîtrise de l'érosion côtière</t>
  </si>
  <si>
    <t>Boite à outil pour maîtriser l'érosion côtière</t>
  </si>
  <si>
    <t>A. Réalisation d'une étude "Erosion de la falaise et du sentier côtier entre Locmaria et la Pointe des Chats (Commune de Groix) - Diagnostic et interventions envisageables" par le bureau d'études Géo (Erwan Le Cornec) octobre 2006</t>
  </si>
  <si>
    <t>% de réalisation : 100%
Existance d'un rapport d'étude : OUI</t>
  </si>
  <si>
    <t>ETUDE_4</t>
  </si>
  <si>
    <t>Etude sur les pratiques agricoles anciennes, relevés pédologiques</t>
  </si>
  <si>
    <t>Enquête, recherche aux archives…</t>
  </si>
  <si>
    <t>A. Commune de Groix
B. Agrocampus ouest</t>
  </si>
  <si>
    <r>
      <t xml:space="preserve">A. Ajustement du périmètre du site Natura 2000 et extension du périmètre en mer en 2008
</t>
    </r>
    <r>
      <rPr>
        <sz val="9"/>
        <color indexed="17"/>
        <rFont val="Trebuchet MS"/>
        <family val="2"/>
      </rPr>
      <t>B. Réflexion en cours sur l'opportunité de l'extension du périmètre de la reserve naturelle de Groix pour facilité la gestion du site (en cours)</t>
    </r>
  </si>
  <si>
    <t>REST_1</t>
  </si>
  <si>
    <t>Restauration active sur l'emprise à la Pointe Saint-Nicolas</t>
  </si>
  <si>
    <t>Stabilisation de la falaise par apport de matériaux sur la décharge</t>
  </si>
  <si>
    <t xml:space="preserve">Action non réalisée mais revégétatilisation naturelle </t>
  </si>
  <si>
    <t>% de réalisation des actions prévues = 0%
Suivi photographique avant après : oui, photo des années X à X</t>
  </si>
  <si>
    <t>Restauration active de la végétation à la Pointe de l'Enfer</t>
  </si>
  <si>
    <t>Décompactage du sol, autres solutions issue du diagnostic</t>
  </si>
  <si>
    <t xml:space="preserve">A. Lorient Agglomération </t>
  </si>
  <si>
    <r>
      <t xml:space="preserve">A. Décompatage de sol, transplant de motte, pose de toile de jute </t>
    </r>
    <r>
      <rPr>
        <sz val="9"/>
        <color indexed="10"/>
        <rFont val="Trebuchet MS"/>
        <family val="2"/>
      </rPr>
      <t>(x m²)</t>
    </r>
    <r>
      <rPr>
        <sz val="9"/>
        <color indexed="8"/>
        <rFont val="Trebuchet MS"/>
        <family val="2"/>
      </rPr>
      <t>, pose d'un fil lisse (</t>
    </r>
    <r>
      <rPr>
        <sz val="9"/>
        <color indexed="10"/>
        <rFont val="Trebuchet MS"/>
        <family val="2"/>
      </rPr>
      <t>X mL</t>
    </r>
    <r>
      <rPr>
        <sz val="9"/>
        <color indexed="8"/>
        <rFont val="Trebuchet MS"/>
        <family val="2"/>
      </rPr>
      <t xml:space="preserve">) et de </t>
    </r>
    <r>
      <rPr>
        <sz val="9"/>
        <color indexed="10"/>
        <rFont val="Trebuchet MS"/>
        <family val="2"/>
      </rPr>
      <t xml:space="preserve">X </t>
    </r>
    <r>
      <rPr>
        <sz val="9"/>
        <color indexed="8"/>
        <rFont val="Trebuchet MS"/>
        <family val="2"/>
      </rPr>
      <t xml:space="preserve">bornes de recommandation pour les usagers, 1 panneau d'information, 1 panneau d'entrée de site, 1 panneau "réservé au taxi", création d'un talus, fermeture de cheminement par du fourré d'ajonc, pose de </t>
    </r>
    <r>
      <rPr>
        <sz val="9"/>
        <rFont val="Trebuchet MS"/>
        <family val="2"/>
      </rPr>
      <t xml:space="preserve">2 </t>
    </r>
    <r>
      <rPr>
        <sz val="9"/>
        <color indexed="8"/>
        <rFont val="Trebuchet MS"/>
        <family val="2"/>
      </rPr>
      <t xml:space="preserve">poses vélos au niveau de l'aire de retournement. 
</t>
    </r>
    <r>
      <rPr>
        <sz val="9"/>
        <color indexed="10"/>
        <rFont val="Trebuchet MS"/>
        <family val="2"/>
      </rPr>
      <t>Coût de 64 938,15 € y compris les autres pointes rocheuses (trou du tonnerre gadoéric, pierre blanche)</t>
    </r>
  </si>
  <si>
    <t>Restauration active de la végétation à la Pointe de Pen Men</t>
  </si>
  <si>
    <t>Action non réalisée, en attente de transfert des terrains du Phare au Conservatoire du Littoral</t>
  </si>
  <si>
    <t xml:space="preserve">% de réalisation des actions prévues = 0% </t>
  </si>
  <si>
    <t>SURV_1</t>
  </si>
  <si>
    <t>Garde du littoral</t>
  </si>
  <si>
    <t>Poste saisionnier de Garde du littoral pour la surveillance du littoral et action de sensibilisation</t>
  </si>
  <si>
    <t>A. Reserve Naturelle avec l'appui de la Commune</t>
  </si>
  <si>
    <t>A. Police de l'environnement assuré par la garde commissionnée de la reserve naturelle de Groix en collaboration avec le policier municipal; les affaires maritimes, la  gendarmerie, ONCFS et le sémaphore ==&gt; actions normalement restreintes à la reserve (exemple 15 jours en 2013)</t>
  </si>
  <si>
    <t>% de réalisation des actions : 6% (surface terrestre de la réserve 47 Ha  par rapport à la surface terrestre du site Natura 2000 776 Ha)</t>
  </si>
  <si>
    <t>SUIVI</t>
  </si>
  <si>
    <t>Vers le maintien des habitats d'espèces d'intérêt communautaire</t>
  </si>
  <si>
    <t>B1</t>
  </si>
  <si>
    <t>Maintenir les stations de Rumex rupestris</t>
  </si>
  <si>
    <t>F7</t>
  </si>
  <si>
    <t>OUV_2</t>
  </si>
  <si>
    <t>Fauchage</t>
  </si>
  <si>
    <r>
      <t xml:space="preserve">Fauche avec exportation </t>
    </r>
    <r>
      <rPr>
        <sz val="9"/>
        <color indexed="10"/>
        <rFont val="Trebuchet MS"/>
        <family val="2"/>
      </rPr>
      <t>(surface prévue ?)</t>
    </r>
  </si>
  <si>
    <t>A. Fauche avec exportation par un agriculteur de l'ile surface réalisée ?</t>
  </si>
  <si>
    <t>Surface fauchée par an (moyenne)
Surface total fauchée</t>
  </si>
  <si>
    <t>C</t>
  </si>
  <si>
    <t>Vers une gestion raisonnée des habitats marins d'intérêt communautaire</t>
  </si>
  <si>
    <t>C1</t>
  </si>
  <si>
    <t>OUV_3</t>
  </si>
  <si>
    <t>Gérer les résineux au sein des landes</t>
  </si>
  <si>
    <t>Entretien/suppression du bois de pin</t>
  </si>
  <si>
    <r>
      <t xml:space="preserve">A. Suppression et exportation d'une </t>
    </r>
    <r>
      <rPr>
        <sz val="9"/>
        <color indexed="10"/>
        <rFont val="Trebuchet MS"/>
        <family val="2"/>
      </rPr>
      <t>trentaine d</t>
    </r>
    <r>
      <rPr>
        <sz val="9"/>
        <color indexed="8"/>
        <rFont val="Trebuchet MS"/>
        <family val="2"/>
      </rPr>
      <t xml:space="preserve">e pins (zone de 1 500m²),  </t>
    </r>
    <r>
      <rPr>
        <sz val="9"/>
        <color indexed="10"/>
        <rFont val="Trebuchet MS"/>
        <family val="2"/>
      </rPr>
      <t xml:space="preserve">enlèvement de la litière ? </t>
    </r>
  </si>
  <si>
    <t>Surface de milieux reouverte :</t>
  </si>
  <si>
    <t>F5Bis/F7</t>
  </si>
  <si>
    <t>OUV_4</t>
  </si>
  <si>
    <t>Entretien des chemins d'exploitation</t>
  </si>
  <si>
    <t>Maintien du rôle coupe feu</t>
  </si>
  <si>
    <t>A. Société de chasse de Groix</t>
  </si>
  <si>
    <r>
      <t xml:space="preserve">A. Entretien de layons dans les landes et les fourrés par girobroyage. </t>
    </r>
    <r>
      <rPr>
        <sz val="9"/>
        <color indexed="10"/>
        <rFont val="Trebuchet MS"/>
        <family val="2"/>
      </rPr>
      <t>Lineaire réalisé chaque année ? Cartographie ?</t>
    </r>
  </si>
  <si>
    <t>Linéaire de layon entretenu :</t>
  </si>
  <si>
    <t>Présence d'espèces indicatrice de lande dans les layons, diversité végétale</t>
  </si>
  <si>
    <t>PATU_1</t>
  </si>
  <si>
    <t>Pâturage des landes et prairies mésophiles</t>
  </si>
  <si>
    <t>Entretien des landes par paturage</t>
  </si>
  <si>
    <t>A. Reserve Naturelle avec l'appui de l'association de chasse</t>
  </si>
  <si>
    <t>A. Mise en place d'une expérimentation de paturage de prairie par une 20aine de moutons Lande de Bretagne et une  ânesse. Pose de cloture, girobroyage par les chasseurs, paturage extensif 0,8 UGB/ha/an d'avril à décembre sur 3 Ha. En 2012 et 2013. Arrêt du projet car déménagement de l'éleveur.</t>
  </si>
  <si>
    <t>Surface girobroyée par an (moyenne) : 
Surface paturée par an : 
Surface total girobroyée : 
Surface totale paturée :</t>
  </si>
  <si>
    <t>Existance de suivis botaniques dans le secteur. Définir un indicateur adéquate.</t>
  </si>
  <si>
    <t>REGL_1</t>
  </si>
  <si>
    <t>Adapter les protections réglementaires</t>
  </si>
  <si>
    <t>Etudier une augmentation potentiel du périmètre de la réserve naturelle</t>
  </si>
  <si>
    <t xml:space="preserve">A. DREAL Bretagne
B. Reserve naturelle avec l'appui de Lorient Agglomération </t>
  </si>
  <si>
    <t>Instaurer un système de suivi de l'état de conservation des habitats</t>
  </si>
  <si>
    <t>INV_1</t>
  </si>
  <si>
    <t xml:space="preserve">Action de suppression d'invasives </t>
  </si>
  <si>
    <t>Griffe de sorcières, herbe de la pampa, renouée du Japon : arrachage, coupe, brulage, exportation…</t>
  </si>
  <si>
    <r>
      <rPr>
        <b/>
        <sz val="9"/>
        <color indexed="8"/>
        <rFont val="Trebuchet MS"/>
        <family val="2"/>
      </rPr>
      <t xml:space="preserve">A. Griffe de sorcière : </t>
    </r>
    <r>
      <rPr>
        <sz val="9"/>
        <color indexed="8"/>
        <rFont val="Trebuchet MS"/>
        <family val="2"/>
      </rPr>
      <t>En 2009, chantier bénévole d'arrachage de griffe de sorcière + intervention des chantiers Nature et Patrimoine pour l'arrachage sur 800m² de la station et passage annuel pour l'enlèvement des repousses. Stockage des plantes pour séchage avant brulage sur une plateforme technique. Herbe la pampa et renouée du japon ==&gt; intervention du chantier nature en 2015 pour l'arrachage de pied, coupe et brulage des plumeaux (herbe de la pampa) et bachage de la renouée notamment dans le vallon de Kerbethanie (</t>
    </r>
    <r>
      <rPr>
        <sz val="9"/>
        <color indexed="14"/>
        <rFont val="Trebuchet MS"/>
        <family val="0"/>
      </rPr>
      <t>précisions</t>
    </r>
    <r>
      <rPr>
        <sz val="9"/>
        <color indexed="8"/>
        <rFont val="Trebuchet MS"/>
        <family val="2"/>
      </rPr>
      <t xml:space="preserve">) </t>
    </r>
  </si>
  <si>
    <t>Pourcentage de réalisation de l'action : 100% 
Surface envahie par la griffe de sorcière : 
Surface d'intervention : 800m²
Pourcentage d'intervention :</t>
  </si>
  <si>
    <t>Résultats du suivi ==&gt; concevoir un indicateur fiable à partir des informations collectées</t>
  </si>
  <si>
    <t>F12</t>
  </si>
  <si>
    <t>Autres espèces : Arrachage, coupe, brulage, exportation…</t>
  </si>
  <si>
    <r>
      <t xml:space="preserve">Enlèvement d'un pied de baccharis : </t>
    </r>
    <r>
      <rPr>
        <sz val="9"/>
        <color indexed="10"/>
        <rFont val="Trebuchet MS"/>
        <family val="2"/>
      </rPr>
      <t>par qui ??</t>
    </r>
    <r>
      <rPr>
        <sz val="9"/>
        <color indexed="8"/>
        <rFont val="Trebuchet MS"/>
        <family val="2"/>
      </rPr>
      <t xml:space="preserve">
Autres actions : </t>
    </r>
    <r>
      <rPr>
        <sz val="9"/>
        <color indexed="10"/>
        <rFont val="Trebuchet MS"/>
        <family val="2"/>
      </rPr>
      <t xml:space="preserve">?? Chantier nature et patrimoine
</t>
    </r>
    <r>
      <rPr>
        <sz val="9"/>
        <rFont val="Trebuchet MS"/>
        <family val="2"/>
      </rPr>
      <t>Projet de contrat Natura 2000 pour l'enlèvement d'herbe de la pampa reporté à la prochaine programmation FEADER</t>
    </r>
  </si>
  <si>
    <r>
      <t xml:space="preserve">Pourcentage de réalisation de l'action : </t>
    </r>
    <r>
      <rPr>
        <sz val="9"/>
        <color indexed="10"/>
        <rFont val="Trebuchet MS"/>
        <family val="2"/>
      </rPr>
      <t>0</t>
    </r>
    <r>
      <rPr>
        <sz val="9"/>
        <color indexed="8"/>
        <rFont val="Trebuchet MS"/>
        <family val="2"/>
      </rPr>
      <t>% (considérant qu'une espèce a été traitée à une seule endroit - estimation à la louche)
Surface envahie : 
Surface d'intervention :
Pourcentage d'intervention :</t>
    </r>
  </si>
  <si>
    <t>OUV_1</t>
  </si>
  <si>
    <t>Girobroyage (fusionner ouv 1 et 2 ?)</t>
  </si>
  <si>
    <r>
      <t xml:space="preserve">Girobroyage avec exportation des landes </t>
    </r>
    <r>
      <rPr>
        <sz val="9"/>
        <color indexed="10"/>
        <rFont val="Trebuchet MS"/>
        <family val="2"/>
      </rPr>
      <t>(surface prévue ?)</t>
    </r>
  </si>
  <si>
    <t>A. Commune de Groix puis Réserve Naturelle</t>
  </si>
  <si>
    <t>A. Girobroyage avec exportation sommaire à la fourche de tracteur par un agriculteur de Groix</t>
  </si>
  <si>
    <t>Surface girobroyée par an (moyenne)
Surface total girobroyée</t>
  </si>
  <si>
    <t>Suivis botaniques d'évaluation de l'action mise en place - définir l'indicateur le plus apporprié avec les données exsitantes</t>
  </si>
  <si>
    <t>B</t>
  </si>
  <si>
    <r>
      <t xml:space="preserve">A. Pose de drains sur tous les chemins d'accès à Port Saint-Nicolas et création d'un fossé d'évacuation de l'eau </t>
    </r>
    <r>
      <rPr>
        <sz val="9"/>
        <color indexed="10"/>
        <rFont val="Trebuchet MS"/>
        <family val="2"/>
      </rPr>
      <t>Coûts compris dans Maîtrise de la fréqeuntation Pointe rocheuse</t>
    </r>
  </si>
  <si>
    <t>Action de maîtrise de la frequentation en faveur du gravelot à collier interreompu</t>
  </si>
  <si>
    <t>Pose de panneaux d'information et communication</t>
  </si>
  <si>
    <t>A. Reserve naturelle</t>
  </si>
  <si>
    <t>A. 2013 : Installation de panneaux aux entrées de plage, information des visiteurs, protection des nids sur les plages au moyen de cercles de galets ainsi qu’avec des barrières prêtées par la commune à la pointe des Chats.</t>
  </si>
  <si>
    <r>
      <t xml:space="preserve">
% de réalisation des actions prévues =</t>
    </r>
    <r>
      <rPr>
        <sz val="9"/>
        <rFont val="Trebuchet MS"/>
        <family val="2"/>
      </rPr>
      <t xml:space="preserve"> 100</t>
    </r>
    <r>
      <rPr>
        <sz val="9"/>
        <color indexed="8"/>
        <rFont val="Trebuchet MS"/>
        <family val="2"/>
      </rPr>
      <t xml:space="preserve"> % </t>
    </r>
  </si>
  <si>
    <t>A5</t>
  </si>
  <si>
    <t>Limitation des espèces invasives</t>
  </si>
  <si>
    <t>Réglementation chien en laisse</t>
  </si>
  <si>
    <t>?</t>
  </si>
  <si>
    <t>Avancer les dates de l'arrêté municipal interdisant les chiens sur les plages  au mois d'avril. Communication et suivi.</t>
  </si>
  <si>
    <t>Prise d'un arrêté minicipal de tenu des chiens en laisse en période de nidification ??</t>
  </si>
  <si>
    <r>
      <t>Existance de l'arrêté :</t>
    </r>
    <r>
      <rPr>
        <sz val="9"/>
        <color indexed="10"/>
        <rFont val="Trebuchet MS"/>
        <family val="2"/>
      </rPr>
      <t xml:space="preserve"> OUI/NON</t>
    </r>
  </si>
  <si>
    <t>FREQ_6</t>
  </si>
  <si>
    <t>Pose de mobilier d'information pour la de maîtrise de la fréquentation</t>
  </si>
  <si>
    <t>Panneau d'information sur l'Agrion de Mercure</t>
  </si>
  <si>
    <t>A. Association de Saint-Gunthiern</t>
  </si>
  <si>
    <t xml:space="preserve">
A. Conception et réalisation d'un panneau d'information sur l'agrion de Mercure au niveau du Lavoir de fontenard</t>
  </si>
  <si>
    <t>% de réalisation de l'action : 100 %</t>
  </si>
  <si>
    <t>F10</t>
  </si>
  <si>
    <t>Sensibiliser les usagers</t>
  </si>
  <si>
    <t>FREQ_7</t>
  </si>
  <si>
    <t>Gestion des mouillages</t>
  </si>
  <si>
    <t>Création de zones de mouillages collectifs gérées par la Commune et l'AUMIG</t>
  </si>
  <si>
    <t>A. Commune et AUMIG</t>
  </si>
  <si>
    <r>
      <t>A. Création des zones de mouillage en xxx, gestion des mouillages (</t>
    </r>
    <r>
      <rPr>
        <sz val="9"/>
        <color indexed="10"/>
        <rFont val="Trebuchet MS"/>
        <family val="2"/>
      </rPr>
      <t>convention, nettoyage…</t>
    </r>
    <r>
      <rPr>
        <sz val="9"/>
        <color indexed="17"/>
        <rFont val="Trebuchet MS"/>
        <family val="2"/>
      </rPr>
      <t>), début de réflexion sur des mouillages écologiques</t>
    </r>
  </si>
  <si>
    <t>Nombre de mouillages sauvages supprimés :
Nombre de mouillages organisés :
Nombre de mouillages écologiques</t>
  </si>
  <si>
    <t>Etat de conservation des habitats dans les zones de mouillage</t>
  </si>
  <si>
    <t>E</t>
  </si>
  <si>
    <t xml:space="preserve">Vers la mise en place d'indicateurs de suivi et d'évaluation des mesures proposées  et de l'état de conservation naturels et d'espècesdes habitats </t>
  </si>
  <si>
    <t>E1</t>
  </si>
  <si>
    <t>Création par matérialisation + acquisition parcelle</t>
  </si>
  <si>
    <t>A. Matérialisation de l'aire de stationnement par la pose de rondin
Pas d'acquisition de parcelle</t>
  </si>
  <si>
    <t>% de réalisation des actions prévues = 50% 
Suivi photographique avant après : oui, de l'observatoire photographique où l'on voit bien l'ancienne décharge B3a</t>
  </si>
  <si>
    <t xml:space="preserve"> Maîtriser la fréquentation/ Pointe Saint-Nicolas</t>
  </si>
  <si>
    <t>Réalisation d'aire naturelle de stationnement à la Pointe de l'Enfer</t>
  </si>
  <si>
    <t xml:space="preserve">
Création d'une nouvelle aire de stationnement par ouverture du milieu en bas et création de cheminements</t>
  </si>
  <si>
    <t>A. création d'1 aire de stationnement et d'1 cheminement piéton pour 9 460,73 €</t>
  </si>
  <si>
    <t>idem précédent</t>
  </si>
  <si>
    <t xml:space="preserve"> Maîtriser la fréquentation/ Pointe de l’Enfer</t>
  </si>
  <si>
    <t>FREQ_3</t>
  </si>
  <si>
    <t>Enlèvement de la route goudronnée à la Pointe Saint-Nicolas</t>
  </si>
  <si>
    <t>A. Enlèvement de la route goudronnée, décompactage du sol pour favoriser la revégétalisation spontannée</t>
  </si>
  <si>
    <t>Le fermeture de l'anicienne décharge aux véhicules a fonctionné par contre les usagers locaux ont démonté certains aménagements afin de pouvoir continuer à accéder à pied par ce chemin. La barrière pour les véhicules a été cassée x fois. Cependant l'acès piéton ne remet pas en question la conservation des habitats (mesure plus de sécurité pour empêcher les usagers de passer sur l'ancienne décharge.</t>
  </si>
  <si>
    <t>A4</t>
  </si>
  <si>
    <t>Maîtriser l'érosion</t>
  </si>
  <si>
    <t>Enlèvement de la route goudronnée à la Pointe de l'Enfer</t>
  </si>
  <si>
    <t>Enlèvement de la route goudronnée et mise en place de revetement et matérialisation aire de stationnement pour les taxi en haut</t>
  </si>
  <si>
    <t>A. Remplacement route par chemin par l'enlèvement  du revêtement bitumé, création d'une aire de ½ tour taxis par nivellement et pose de fil lisse pour 5 800,00 €</t>
  </si>
  <si>
    <t xml:space="preserve">
% de réalisation des actions prévues = 100% 
Suivi photographique avant après : oui, photo des années X à X</t>
  </si>
  <si>
    <t>FREQ_4</t>
  </si>
  <si>
    <t>Déplacement du club nautique</t>
  </si>
  <si>
    <t>??</t>
  </si>
  <si>
    <r>
      <t xml:space="preserve">
% de réalisation des actions prévues = </t>
    </r>
    <r>
      <rPr>
        <sz val="9"/>
        <color indexed="10"/>
        <rFont val="Trebuchet MS"/>
        <family val="2"/>
      </rPr>
      <t>0</t>
    </r>
    <r>
      <rPr>
        <sz val="9"/>
        <color indexed="8"/>
        <rFont val="Trebuchet MS"/>
        <family val="2"/>
      </rPr>
      <t xml:space="preserve"> % </t>
    </r>
  </si>
  <si>
    <t>FREQ_5</t>
  </si>
  <si>
    <t>Maîtrise de l'érosion par ruissellement sur les chemins à la Pointe Saint-Nicolas</t>
  </si>
  <si>
    <t>Fossé+drain</t>
  </si>
  <si>
    <r>
      <t>A. Travaux de maîtrise de la fréquentation entre Locmaria et la Pointe des Chats :
- déplacement du sentier cotier sur 7 secteurs soit</t>
    </r>
    <r>
      <rPr>
        <sz val="9"/>
        <color indexed="10"/>
        <rFont val="Trebuchet MS"/>
        <family val="2"/>
      </rPr>
      <t xml:space="preserve"> x</t>
    </r>
    <r>
      <rPr>
        <sz val="9"/>
        <color indexed="8"/>
        <rFont val="Trebuchet MS"/>
        <family val="2"/>
      </rPr>
      <t xml:space="preserve"> mL, pose de 9 fagots de  tamaris et restauration active de l'ancien sentier par décompactage et pose de toile de jute
- pose de 2 bornes d'information, de </t>
    </r>
    <r>
      <rPr>
        <sz val="9"/>
        <rFont val="Trebuchet MS"/>
        <family val="2"/>
      </rPr>
      <t>3 ba</t>
    </r>
    <r>
      <rPr>
        <sz val="9"/>
        <color indexed="8"/>
        <rFont val="Trebuchet MS"/>
        <family val="2"/>
      </rPr>
      <t>rrières forestières, 3 talus, 1 muret en pierre sèche,</t>
    </r>
    <r>
      <rPr>
        <sz val="9"/>
        <rFont val="Trebuchet MS"/>
        <family val="2"/>
      </rPr>
      <t xml:space="preserve"> 30</t>
    </r>
    <r>
      <rPr>
        <sz val="9"/>
        <color indexed="8"/>
        <rFont val="Trebuchet MS"/>
        <family val="2"/>
      </rPr>
      <t xml:space="preserve"> poses-velo et</t>
    </r>
    <r>
      <rPr>
        <sz val="9"/>
        <rFont val="Trebuchet MS"/>
        <family val="2"/>
      </rPr>
      <t xml:space="preserve"> 5 </t>
    </r>
    <r>
      <rPr>
        <sz val="9"/>
        <color indexed="8"/>
        <rFont val="Trebuchet MS"/>
        <family val="2"/>
      </rPr>
      <t xml:space="preserve">chicanes anti-vélo avec pictogramme d'interdiction pour les vélos
- réalisation d'un aire naturelle de retournement et délimitation par un fossé du parking des chats 
- pose de </t>
    </r>
    <r>
      <rPr>
        <sz val="9"/>
        <color indexed="10"/>
        <rFont val="Trebuchet MS"/>
        <family val="2"/>
      </rPr>
      <t>x</t>
    </r>
    <r>
      <rPr>
        <sz val="9"/>
        <color indexed="8"/>
        <rFont val="Trebuchet MS"/>
        <family val="2"/>
      </rPr>
      <t xml:space="preserve"> mL de ganivelles basse sur fil lisse et et de marches au niveau de la plage des chats pour canaliser les accès et de la plage de galet
- conception et réalisation de 10 panneaux d'information pour remplacer les panneaux de la réserve dans les blockhaus + 2 grands panneaux d'information aux entrées site</t>
    </r>
  </si>
  <si>
    <t xml:space="preserve">
% de réalisation des actions prévues = 100 % 
Suivi photographique avant après : oui, photo des années X à X</t>
  </si>
  <si>
    <t>Suivi photographique de la recolonisation végétale (CF photo aérienne)</t>
  </si>
  <si>
    <r>
      <t>Grand sable : canalisation accès Est par des l</t>
    </r>
    <r>
      <rPr>
        <sz val="9"/>
        <rFont val="Trebuchet MS"/>
        <family val="2"/>
      </rPr>
      <t>attes de bois ou du grillage</t>
    </r>
  </si>
  <si>
    <t>A. Aménagement de l'accès aux Grands Sables ?</t>
  </si>
  <si>
    <r>
      <t xml:space="preserve">
% de réalisation des actions prévues = </t>
    </r>
    <r>
      <rPr>
        <sz val="9"/>
        <color indexed="10"/>
        <rFont val="Trebuchet MS"/>
        <family val="2"/>
      </rPr>
      <t>50</t>
    </r>
    <r>
      <rPr>
        <sz val="9"/>
        <color indexed="8"/>
        <rFont val="Trebuchet MS"/>
        <family val="2"/>
      </rPr>
      <t xml:space="preserve"> % 
Suivi photographique avant après : ??</t>
    </r>
  </si>
  <si>
    <t>FREQ_2</t>
  </si>
  <si>
    <t>Réalisation d'aire naturelle de stationnement au Trou du Tonnerre</t>
  </si>
  <si>
    <t>Création par défrichement (3 places = 7,5 x 5,5 m)</t>
  </si>
  <si>
    <r>
      <t xml:space="preserve">A. Réalisation d'une aire naturelle de stationnement par suppression de prunellier mais sans apport de matériaux exogènes </t>
    </r>
    <r>
      <rPr>
        <sz val="9"/>
        <color indexed="10"/>
        <rFont val="Trebuchet MS"/>
        <family val="2"/>
      </rPr>
      <t>Coûts compris dans Maîtrise fréquentation Pointe rocheuse</t>
    </r>
  </si>
  <si>
    <t>Réalisation d'aire naturelle de stationnement au Camps des Gaulois</t>
  </si>
  <si>
    <t>Création par défrichement (4 places = 10 x 5,5 m)</t>
  </si>
  <si>
    <t>A. Réalisation d'une aire naturelle de stationnement par suppression de prunellier mais sans apport de matériaux exogènes Coûts compris dans Maîtrise fréquentation Pointe rocheuse</t>
  </si>
  <si>
    <t>Réalisation d'aire naturelle de stationnement à la Pointe Saint-Nicolas</t>
  </si>
  <si>
    <t>Suivi photographique avant après terrestres et  aériennes : oui, photo des années X à X ==&gt; observation visuelle de l'augmentation de la couverture végétale sur le site
Reconduction de la cartographie des habitats ==&gt; possibilité de comparaison de l'état de conservation des habitats avant et après
Respect des aménagements OUI/NON = OUI
Analyse du comportement des visiteurs ==&gt; existe un suivi de la fréquentation après aménagement à dépouiller</t>
  </si>
  <si>
    <t>F5</t>
  </si>
  <si>
    <t>Maîtriser la fréquentation/Pointe de l’Enfer</t>
  </si>
  <si>
    <t>Pose de mobilier de maîtrise de la fréquentation à la Pointe de Pen Men</t>
  </si>
  <si>
    <t>Aménagement de sentier et canalisation du public, fermeture du parking et de la route de la route…</t>
  </si>
  <si>
    <t>-
A. Reserve Naturelle</t>
  </si>
  <si>
    <t>Nouvelle action prévue au DOCOB non réalisée, en attente de transfert des terrains du Phare au Conservatoire du Littoral
A. Panneau d'entrée de site et de rappel de la réglementation de la reserve naturelle et entretien des cheminements existants</t>
  </si>
  <si>
    <t>% de réalisation des actions prévues = 15% (pour valoriser l'existant = panneau réserve et entretien des chemins)</t>
  </si>
  <si>
    <t>F5bis</t>
  </si>
  <si>
    <t>Maîtriser la fréquentation/Pointe de Pen Men</t>
  </si>
  <si>
    <t>Pose de mobilier de maîtrise de la fréquentation à la Pointe des Chats et aux grands sables</t>
  </si>
  <si>
    <t>Pointe des Chats : Poteaux de canalisation de long du sentier cotier, monofil et ganivelle pour la protection de la dune (fermeture à moyen terme du sentier côtier)
1 Pose-vélos au niveau de l'aire de stationnement</t>
  </si>
  <si>
    <r>
      <t xml:space="preserve">A. Lorient Agglomération 
</t>
    </r>
    <r>
      <rPr>
        <sz val="9"/>
        <color indexed="10"/>
        <rFont val="Trebuchet MS"/>
        <family val="2"/>
      </rPr>
      <t>B. Commune de Groix</t>
    </r>
  </si>
  <si>
    <r>
      <t xml:space="preserve">A. Pose de 2 barrières avec pictogrammes et de X poses vélo. </t>
    </r>
    <r>
      <rPr>
        <sz val="9"/>
        <color indexed="10"/>
        <rFont val="Trebuchet MS"/>
        <family val="2"/>
      </rPr>
      <t>Coûts compris dans Maîtrise de la fréqeuntation Pointe rocheuse</t>
    </r>
  </si>
  <si>
    <r>
      <t>% de réalisation des actions prévues = 100% 
Suivi photographique avant après :</t>
    </r>
    <r>
      <rPr>
        <sz val="9"/>
        <color indexed="10"/>
        <rFont val="Trebuchet MS"/>
        <family val="2"/>
      </rPr>
      <t xml:space="preserve"> oui ??,</t>
    </r>
    <r>
      <rPr>
        <sz val="9"/>
        <color indexed="8"/>
        <rFont val="Trebuchet MS"/>
        <family val="2"/>
      </rPr>
      <t xml:space="preserve"> photo des années X à X</t>
    </r>
  </si>
  <si>
    <t>A2</t>
  </si>
  <si>
    <t>Restaurer les dunes</t>
  </si>
  <si>
    <t>F3</t>
  </si>
  <si>
    <t>Maîtriser la fréquentation/Pierre Blanche</t>
  </si>
  <si>
    <t>Pose de mobilier de maîtrise de la fréquentation à la Pointe Saint-Nicolas</t>
  </si>
  <si>
    <t>3 Barrières à clé tricloise dont une saisonnière
Réalisation d'un talud
1 Pose-vélos
Panneau accès réserve usagé du port</t>
  </si>
  <si>
    <t>Pose de 2 barrières et de 2 poses vélos, réalisation d'un muret en pierre pour fermé l'accès au site. Pose d'un panneau accès réservé aux usagers du Port, fermeture d'accès piéton par du broyat d'ajoncs, bornes de recommendations</t>
  </si>
  <si>
    <t>A3</t>
  </si>
  <si>
    <t>Gérer les landes</t>
  </si>
  <si>
    <t>F4</t>
  </si>
  <si>
    <t>Maîtriser la fréquentation/Pointe Saint-Nicolas</t>
  </si>
  <si>
    <t>Pose de mobilier de maîtrise de la fréquentation à la Pointe de l'Enfer</t>
  </si>
  <si>
    <t>1 Barrière à clé tricloise
Pose-vélos
Plot et panneau accès Kerbethanie</t>
  </si>
  <si>
    <t>A. Commune de Groix
B. Réserve Naturelle François Le Bail</t>
  </si>
  <si>
    <r>
      <rPr>
        <sz val="9"/>
        <color indexed="10"/>
        <rFont val="Trebuchet MS"/>
        <family val="2"/>
      </rPr>
      <t>Montant total des dépenses de la commune de Groix pour le CN2000 Pointe de l'Enfer = 34 794,26 €</t>
    </r>
    <r>
      <rPr>
        <sz val="9"/>
        <color indexed="8"/>
        <rFont val="Trebuchet MS"/>
        <family val="2"/>
      </rPr>
      <t xml:space="preserve">
A.1 : mise en place de 2 barrières (+deux de rechange) pour 3 932,00 €
A.2 : pose de 6 pose-vélos au niveau de l'aire naturelle de stationnement (6 commandés pour échange) pour 1 812,00 €
A.3 : 1 frais liés à l’insularité pour 2 706,00 €
B.1 Pose de plot et panneau d'accès à kerbéthanie (montant inconnu)</t>
    </r>
  </si>
  <si>
    <t xml:space="preserve">
% de réalisation des actions prévues = 100% 
Suivi photographique avant après : oui, photo des années X à X
</t>
  </si>
  <si>
    <r>
      <t xml:space="preserve">A. Pose d'une barrière et d'un </t>
    </r>
    <r>
      <rPr>
        <sz val="9"/>
        <color indexed="8"/>
        <rFont val="Trebuchet MS"/>
        <family val="2"/>
      </rPr>
      <t xml:space="preserve">pose vélo </t>
    </r>
    <r>
      <rPr>
        <sz val="9"/>
        <color indexed="10"/>
        <rFont val="Trebuchet MS"/>
        <family val="2"/>
      </rPr>
      <t>Coûts compris dans Maîtrise de la fréqeuntation Pointe rocheuse</t>
    </r>
  </si>
  <si>
    <t>% de réalisation des actions prévues = 100% 
Suivi photographique avant après : oui, photo des années X à X</t>
  </si>
  <si>
    <t xml:space="preserve">
</t>
  </si>
  <si>
    <t>F1</t>
  </si>
  <si>
    <t>Maîtriser la fréquentation sur les zones sensibles littorales et réhabiliter les secteurs dégradés/Trou du Tonnerre</t>
  </si>
  <si>
    <t>Pose de mobilier de maîtrise de la fréquentation au Camps des Gaulois</t>
  </si>
  <si>
    <t>A. Pose d'une barrière avec pictogrammes et de 2 poses vélo. Réalisation de 5 marches en pierre avec drainage pour limiter l'érosion. Pose de 7 de poteaux bois pour indiquer le sentier côtier + une borne d'indication. Coûts compris dans Maîtrise de la fréqeuntation Pointe rocheuse</t>
  </si>
  <si>
    <t>F2</t>
  </si>
  <si>
    <t xml:space="preserve"> Maîtriser la fréquentation/ Camp des Gaulois</t>
  </si>
  <si>
    <t>Entretien des aménagements sur tous les sites</t>
  </si>
  <si>
    <t>Entretien des aménagements de maîtrise de la fréquentation sur les milieux naturels d'intérêt patrimoniaux</t>
  </si>
  <si>
    <t>A. Commune de Groix
B. Reserve naturelle</t>
  </si>
  <si>
    <t>A. Pose de pierre le long du sentier côtier pour indiquer l'emplacement du sentier dans les endroits où il était très élargie. Indication des directions sur les pierres à la peinture blanche. Réalisation par les chantiers Nature et Patrimoine.
- entretien des sentiers hors réserve : débroussaillage, enlèvement des déchêts, remplacement du moblier de maîtrise de la fréquentation
B. Nettoyage régulier sur l’ensemble des sentiers
et aires de stationnement de la Réserve Naturelle : débrousaillage, enlèvement des déchets, remplacement du mobilier.</t>
  </si>
  <si>
    <t>% de réalisation des actions prévues = 100% 
Réalisation de l'entretien : linéaire de sentier entretenu, nombre de remplacement de mobilier
Suivi photographique avant après : oui, photo des années X à X</t>
  </si>
  <si>
    <t>F1 à F6</t>
  </si>
  <si>
    <t>Maîtriser la fréquentation</t>
  </si>
  <si>
    <t>Pose de mobilier de maîtrise de la fréquentation à la Pierre Blanche</t>
  </si>
  <si>
    <t>2 Barrières à clé tricloise dont une saisonnière (ouverture 15 sept au 15 avril)
1 Pose-vélos</t>
  </si>
  <si>
    <t xml:space="preserve">% de réalisation des actions prévues = 100% </t>
  </si>
  <si>
    <t>A</t>
  </si>
  <si>
    <t>Vers le maintien des habitats terrestres d'intérêt communautaire</t>
  </si>
  <si>
    <t>A1</t>
  </si>
  <si>
    <t>Maîtriser la fréquentation et réhabiliter les secteurs dégradés</t>
  </si>
  <si>
    <t>F6</t>
  </si>
  <si>
    <t>Réhabiliter les zones dunaires dégradées/Plages des Grands sables et Pointe des Chats</t>
  </si>
  <si>
    <t>DECH_2</t>
  </si>
  <si>
    <t>Nettoyage pollutions marines</t>
  </si>
  <si>
    <t>Prévention et nettoyage des pollutions marines</t>
  </si>
  <si>
    <t>A. Commune de Groix</t>
  </si>
  <si>
    <r>
      <t xml:space="preserve">A. Chantiers bénévoles de rammassage d'échouage de déchets sur les plages lors de largage de conteneurs, collecte des déchets dans une benne.
</t>
    </r>
    <r>
      <rPr>
        <sz val="9"/>
        <color indexed="10"/>
        <rFont val="Trebuchet MS"/>
        <family val="2"/>
      </rPr>
      <t>Nettoyage de dépôt de mazout depuis 2004 ?</t>
    </r>
  </si>
  <si>
    <r>
      <t xml:space="preserve">% de réalisation des actions prévues = 100% 
Nombre d'intervention : </t>
    </r>
    <r>
      <rPr>
        <sz val="9"/>
        <color indexed="10"/>
        <rFont val="Trebuchet MS"/>
        <family val="2"/>
      </rPr>
      <t>?</t>
    </r>
  </si>
  <si>
    <t>EROS_1</t>
  </si>
  <si>
    <t>Action de maîtrise de l'érosion côtière</t>
  </si>
  <si>
    <t>--</t>
  </si>
  <si>
    <t>-</t>
  </si>
  <si>
    <t>Action a définir en fonction de l'étude</t>
  </si>
  <si>
    <t>Il a été décidé par le comité scientifique de la réserve naturelle de Groix et le comité de pilotage Natura 2000 de ne pas réaliser d'action de lutte contre l'érosion côtière sur une réserve géologique mais plutôt d'adapter les usages sur le site en reculant le sentier côtier (CF aménagement de maitrise de la fréquentation entre Locmaria et les chats)</t>
  </si>
  <si>
    <t>% de réalisation : 0%</t>
  </si>
  <si>
    <t>F8</t>
  </si>
  <si>
    <t>Maîtriser l’érosion</t>
  </si>
  <si>
    <t>FONCIER</t>
  </si>
  <si>
    <t>Acquisition publique de parcelle pour facilité la gestion</t>
  </si>
  <si>
    <t>+-</t>
  </si>
  <si>
    <t>Acquisition de parcelles par le conservatoire du littoral</t>
  </si>
  <si>
    <t>A. Conservatoire du littoral</t>
  </si>
  <si>
    <r>
      <t xml:space="preserve">A. Acquisition de parcelle notamment dans le secteur de Locmaria - Les Chats (47 Ha au 31/10/2011) </t>
    </r>
    <r>
      <rPr>
        <sz val="9"/>
        <color indexed="14"/>
        <rFont val="Trebuchet MS"/>
        <family val="0"/>
      </rPr>
      <t>==&gt; Chiffres plus récent</t>
    </r>
    <r>
      <rPr>
        <sz val="9"/>
        <color indexed="17"/>
        <rFont val="Trebuchet MS"/>
        <family val="2"/>
      </rPr>
      <t xml:space="preserve">
</t>
    </r>
    <r>
      <rPr>
        <sz val="9"/>
        <color indexed="10"/>
        <rFont val="Trebuchet MS"/>
        <family val="2"/>
      </rPr>
      <t>- Projet de transfert de parcelles de la Commune vers le Conservatoire du littoral (environ 170 Ha hors reserve) pour faciliter la gestion du site</t>
    </r>
  </si>
  <si>
    <t>% de réalisation des actions : 50%</t>
  </si>
  <si>
    <t>F11</t>
  </si>
  <si>
    <t>Evaluation et suivi : indicateurs et animation</t>
  </si>
  <si>
    <t>FREQ_1</t>
  </si>
  <si>
    <t>Pose de mobilier de maîtrise de la fréquentation au Trou du Tonnerre</t>
  </si>
  <si>
    <t>1 Barrière à clé tricloise fermé à l'année
1 Pose-vélos</t>
  </si>
  <si>
    <t>A. Lorient Agglomération</t>
  </si>
  <si>
    <t>Mesures réalisées par grand type de mesure</t>
  </si>
  <si>
    <t>Objectifs généraux/Objectifs Opérationnels/Fiches actions/Mesures</t>
  </si>
  <si>
    <r>
      <t>Code de réalisation : ++ réalisé, +- partiellement réalisé, -- non engagé, ? manque d'information sur l'état de réalisation,</t>
    </r>
    <r>
      <rPr>
        <sz val="9"/>
        <color indexed="21"/>
        <rFont val="Trebuchet MS"/>
        <family val="2"/>
      </rPr>
      <t xml:space="preserve"> ## non programmé initialement</t>
    </r>
  </si>
  <si>
    <t>Habitats et espèces concernées par la mesures</t>
  </si>
  <si>
    <t>Lien avec arborescence du DOCOB</t>
  </si>
  <si>
    <t>Code catégorie intervention</t>
  </si>
  <si>
    <r>
      <t>Code Mesure de gestion</t>
    </r>
    <r>
      <rPr>
        <i/>
        <sz val="6"/>
        <color indexed="8"/>
        <rFont val="Trebuchet MS"/>
        <family val="2"/>
      </rPr>
      <t xml:space="preserve"> (ajoutés à postériori pour l'analyse)</t>
    </r>
  </si>
  <si>
    <t>Mesure de gestion</t>
  </si>
  <si>
    <t>Indicateur de réalisation de la mesure</t>
  </si>
  <si>
    <t>- Mesure pévue au DOCOB
## Mesure non prévue initialement au DOCOB</t>
  </si>
  <si>
    <t>Détail des réalisations prévues au DOCOB (type de travaux, type de subvention…)</t>
  </si>
  <si>
    <t>Maitre d'ouvrage de l'action</t>
  </si>
  <si>
    <t xml:space="preserve"> Lorient Agglomération </t>
  </si>
  <si>
    <t>Commune de Groix</t>
  </si>
  <si>
    <t>Reserve naturelle</t>
  </si>
  <si>
    <t>Autres partenaires : DREAL Bretagne, conservatoire du littoral, AAMP, société de chasse et association de Saint Gunthiern, AUMIG, Club de plongé subagrec, universités…</t>
  </si>
  <si>
    <t>Détail de l'action réalisée</t>
  </si>
  <si>
    <t>Indicateur de réalisation de l'action (à travailler et compléter)</t>
  </si>
  <si>
    <t>Indicateurs d'efficacité de l'action (à travailler et compléter)</t>
  </si>
  <si>
    <t>Coût prévisionnel au DOCOB</t>
  </si>
  <si>
    <t>Montant total réalisé en €</t>
  </si>
  <si>
    <t>Landes</t>
  </si>
  <si>
    <t>Pelouses littorales</t>
  </si>
  <si>
    <t>Dunes</t>
  </si>
  <si>
    <t>Milieux marins</t>
  </si>
  <si>
    <t>Oseille des rochers</t>
  </si>
  <si>
    <t>Trichomanès remarquable</t>
  </si>
  <si>
    <t>Grand rhinolophe</t>
  </si>
  <si>
    <t>Grand dauphin</t>
  </si>
  <si>
    <t>Agrion de Mercure</t>
  </si>
  <si>
    <t>Autres espèces</t>
  </si>
  <si>
    <t>Code Objectifs Généraux</t>
  </si>
  <si>
    <t>Objectifs généraux</t>
  </si>
  <si>
    <t>Code Objectifs Opérationnels</t>
  </si>
  <si>
    <t>Objectifs opérationnels</t>
  </si>
  <si>
    <t>Code Fiche action</t>
  </si>
  <si>
    <t>Fiche action</t>
  </si>
  <si>
    <t>Niveau de priorité</t>
  </si>
  <si>
    <t>GESTION</t>
  </si>
  <si>
    <t>DECH_1</t>
  </si>
  <si>
    <t>Nettoyage de plage</t>
  </si>
  <si>
    <t>++</t>
  </si>
  <si>
    <t>##</t>
  </si>
  <si>
    <t>Nettoyage manuel des macrodéchets sur les plages</t>
  </si>
  <si>
    <t>A. Commune de Groix
B. Reserve Naturelle</t>
  </si>
  <si>
    <t>x</t>
  </si>
  <si>
    <t>A. Ramassage manuel des macro déchêts par les services techniques de la Commune sur la plages des Grands sables et la plage de Locmaria ==&gt; pas d'enlèvement mécanique des algues jusqu'en 2014
B. Un nettoyage bimensuel des plages entre la Pointe des Chats et Locmaria et entre Kersauce et Locqueltas.</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</si>
</sst>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0\ &quot;€&quot;"/>
  </numFmts>
  <fonts count="16">
    <font>
      <sz val="10"/>
      <name val="Verdana"/>
      <family val="0"/>
    </font>
    <font>
      <b/>
      <sz val="10"/>
      <name val="Verdana"/>
      <family val="0"/>
    </font>
    <font>
      <i/>
      <sz val="10"/>
      <name val="Verdana"/>
      <family val="0"/>
    </font>
    <font>
      <b/>
      <i/>
      <sz val="10"/>
      <name val="Verdana"/>
      <family val="0"/>
    </font>
    <font>
      <b/>
      <sz val="12"/>
      <color indexed="8"/>
      <name val="Trebuchet MS"/>
      <family val="2"/>
    </font>
    <font>
      <sz val="8"/>
      <name val="Verdana"/>
      <family val="0"/>
    </font>
    <font>
      <sz val="9"/>
      <color indexed="8"/>
      <name val="Trebuchet MS"/>
      <family val="2"/>
    </font>
    <font>
      <sz val="9"/>
      <color indexed="21"/>
      <name val="Trebuchet MS"/>
      <family val="2"/>
    </font>
    <font>
      <b/>
      <sz val="10"/>
      <color indexed="8"/>
      <name val="Trebuchet MS"/>
      <family val="2"/>
    </font>
    <font>
      <i/>
      <sz val="6"/>
      <color indexed="8"/>
      <name val="Trebuchet MS"/>
      <family val="2"/>
    </font>
    <font>
      <sz val="9"/>
      <color indexed="17"/>
      <name val="Trebuchet MS"/>
      <family val="2"/>
    </font>
    <font>
      <sz val="9"/>
      <color indexed="10"/>
      <name val="Trebuchet MS"/>
      <family val="2"/>
    </font>
    <font>
      <sz val="9"/>
      <name val="Trebuchet MS"/>
      <family val="2"/>
    </font>
    <font>
      <sz val="9"/>
      <color indexed="14"/>
      <name val="Trebuchet MS"/>
      <family val="0"/>
    </font>
    <font>
      <b/>
      <sz val="9"/>
      <color indexed="8"/>
      <name val="Trebuchet MS"/>
      <family val="2"/>
    </font>
    <font>
      <i/>
      <sz val="9"/>
      <color indexed="17"/>
      <name val="Trebuchet MS"/>
      <family val="2"/>
    </font>
  </fonts>
  <fills count="9">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50"/>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s>
  <borders count="15">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4" fillId="0" borderId="0" xfId="0" applyFont="1" applyBorder="1" applyAlignment="1">
      <alignment/>
    </xf>
    <xf numFmtId="0" fontId="6" fillId="0" borderId="0" xfId="0" applyFont="1" applyBorder="1" applyAlignment="1">
      <alignment wrapText="1"/>
    </xf>
    <xf numFmtId="49" fontId="6" fillId="0" borderId="0" xfId="0" applyNumberFormat="1" applyFont="1" applyBorder="1" applyAlignment="1">
      <alignment wrapText="1"/>
    </xf>
    <xf numFmtId="0" fontId="6" fillId="0" borderId="0" xfId="0" applyFont="1" applyBorder="1" applyAlignment="1">
      <alignment horizontal="center" wrapText="1"/>
    </xf>
    <xf numFmtId="0" fontId="6" fillId="0" borderId="0" xfId="0" applyFont="1" applyBorder="1" applyAlignment="1">
      <alignment horizontal="left" wrapText="1"/>
    </xf>
    <xf numFmtId="0" fontId="6" fillId="0" borderId="0" xfId="0" applyFont="1" applyBorder="1" applyAlignment="1">
      <alignment/>
    </xf>
    <xf numFmtId="49" fontId="6" fillId="0" borderId="0" xfId="0" applyNumberFormat="1" applyFont="1" applyBorder="1" applyAlignment="1">
      <alignment/>
    </xf>
    <xf numFmtId="0" fontId="6" fillId="0" borderId="0" xfId="0" applyFont="1" applyBorder="1" applyAlignment="1">
      <alignment horizontal="left"/>
    </xf>
    <xf numFmtId="0" fontId="6" fillId="0" borderId="0" xfId="0" applyFont="1" applyBorder="1" applyAlignment="1">
      <alignment horizontal="center"/>
    </xf>
    <xf numFmtId="0" fontId="8" fillId="0" borderId="0" xfId="0" applyFont="1" applyBorder="1" applyAlignment="1">
      <alignment/>
    </xf>
    <xf numFmtId="0" fontId="6" fillId="2" borderId="1" xfId="0" applyFont="1" applyFill="1" applyBorder="1" applyAlignment="1">
      <alignment horizontal="center" vertical="center" wrapText="1"/>
    </xf>
    <xf numFmtId="0" fontId="6" fillId="3" borderId="2" xfId="0" applyFont="1" applyFill="1" applyBorder="1" applyAlignment="1">
      <alignment wrapText="1"/>
    </xf>
    <xf numFmtId="49" fontId="6" fillId="3" borderId="2" xfId="0" applyNumberFormat="1" applyFont="1" applyFill="1" applyBorder="1" applyAlignment="1">
      <alignment horizontal="center" vertical="center" wrapText="1"/>
    </xf>
    <xf numFmtId="49" fontId="6" fillId="3" borderId="2" xfId="0" applyNumberFormat="1" applyFont="1" applyFill="1" applyBorder="1" applyAlignment="1" quotePrefix="1">
      <alignment horizontal="center" vertical="center" wrapText="1"/>
    </xf>
    <xf numFmtId="0" fontId="6" fillId="4" borderId="2" xfId="0" applyFont="1" applyFill="1" applyBorder="1" applyAlignment="1">
      <alignment wrapText="1"/>
    </xf>
    <xf numFmtId="0" fontId="6" fillId="2"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wrapText="1"/>
    </xf>
    <xf numFmtId="0" fontId="10" fillId="3" borderId="5" xfId="0" applyFont="1" applyFill="1" applyBorder="1" applyAlignment="1" quotePrefix="1">
      <alignment horizontal="center" vertical="center" wrapText="1"/>
    </xf>
    <xf numFmtId="49" fontId="10" fillId="3" borderId="5" xfId="0" applyNumberFormat="1" applyFont="1" applyFill="1" applyBorder="1" applyAlignment="1">
      <alignment horizontal="center" vertical="center" wrapText="1"/>
    </xf>
    <xf numFmtId="0" fontId="10" fillId="4" borderId="5" xfId="0" applyFont="1" applyFill="1" applyBorder="1" applyAlignment="1">
      <alignment wrapText="1"/>
    </xf>
    <xf numFmtId="0" fontId="6" fillId="4" borderId="5" xfId="0" applyFont="1" applyFill="1" applyBorder="1" applyAlignment="1">
      <alignment wrapText="1"/>
    </xf>
    <xf numFmtId="164" fontId="6" fillId="3" borderId="5" xfId="0" applyNumberFormat="1" applyFont="1" applyFill="1" applyBorder="1" applyAlignment="1" quotePrefix="1">
      <alignment wrapText="1"/>
    </xf>
    <xf numFmtId="164" fontId="6" fillId="4" borderId="5" xfId="0" applyNumberFormat="1" applyFont="1" applyFill="1" applyBorder="1" applyAlignment="1">
      <alignment wrapText="1"/>
    </xf>
    <xf numFmtId="0" fontId="6" fillId="2"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5" xfId="0" applyFont="1" applyFill="1" applyBorder="1" applyAlignment="1">
      <alignment horizontal="left" vertical="center" wrapText="1"/>
    </xf>
    <xf numFmtId="0" fontId="6" fillId="7" borderId="5" xfId="0" applyFont="1" applyFill="1" applyBorder="1" applyAlignment="1">
      <alignment horizontal="center" vertical="center" wrapText="1"/>
    </xf>
    <xf numFmtId="0" fontId="6" fillId="7"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2" fillId="3" borderId="5" xfId="0" applyFont="1" applyFill="1" applyBorder="1" applyAlignment="1">
      <alignment wrapText="1"/>
    </xf>
    <xf numFmtId="49" fontId="6" fillId="3" borderId="5" xfId="0" applyNumberFormat="1" applyFont="1" applyFill="1" applyBorder="1" applyAlignment="1" quotePrefix="1">
      <alignment horizontal="center" vertical="center" wrapText="1"/>
    </xf>
    <xf numFmtId="0" fontId="6" fillId="3" borderId="5" xfId="0" applyFont="1" applyFill="1" applyBorder="1" applyAlignment="1">
      <alignment wrapText="1"/>
    </xf>
    <xf numFmtId="0" fontId="6" fillId="4" borderId="5" xfId="0" applyFont="1" applyFill="1" applyBorder="1" applyAlignment="1" quotePrefix="1">
      <alignment wrapText="1"/>
    </xf>
    <xf numFmtId="164" fontId="6" fillId="3" borderId="5" xfId="0" applyNumberFormat="1" applyFont="1" applyFill="1" applyBorder="1" applyAlignment="1">
      <alignment wrapText="1"/>
    </xf>
    <xf numFmtId="49" fontId="10" fillId="3" borderId="5" xfId="0" applyNumberFormat="1" applyFont="1" applyFill="1" applyBorder="1" applyAlignment="1">
      <alignment wrapText="1"/>
    </xf>
    <xf numFmtId="49" fontId="6" fillId="3" borderId="5" xfId="0" applyNumberFormat="1"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5" xfId="0" applyFont="1" applyFill="1" applyBorder="1" applyAlignment="1">
      <alignment wrapText="1"/>
    </xf>
    <xf numFmtId="49" fontId="10" fillId="3" borderId="5" xfId="0" applyNumberFormat="1" applyFont="1" applyFill="1" applyBorder="1" applyAlignment="1" quotePrefix="1">
      <alignment horizontal="center" vertical="center" wrapText="1"/>
    </xf>
    <xf numFmtId="49" fontId="11" fillId="3" borderId="5" xfId="0" applyNumberFormat="1" applyFont="1" applyFill="1" applyBorder="1" applyAlignment="1" quotePrefix="1">
      <alignment horizontal="center" vertical="center" wrapText="1"/>
    </xf>
    <xf numFmtId="0" fontId="11" fillId="4" borderId="5" xfId="0" applyFont="1" applyFill="1" applyBorder="1" applyAlignment="1">
      <alignment wrapText="1"/>
    </xf>
    <xf numFmtId="0" fontId="6" fillId="7" borderId="5" xfId="0" applyFont="1" applyFill="1" applyBorder="1" applyAlignment="1" quotePrefix="1">
      <alignment horizontal="center" vertical="center" wrapText="1"/>
    </xf>
    <xf numFmtId="49" fontId="11" fillId="3" borderId="5" xfId="0" applyNumberFormat="1" applyFont="1" applyFill="1" applyBorder="1" applyAlignment="1">
      <alignment horizontal="center" vertical="center" wrapText="1"/>
    </xf>
    <xf numFmtId="0" fontId="12" fillId="4" borderId="5" xfId="0" applyFont="1" applyFill="1" applyBorder="1" applyAlignment="1">
      <alignment wrapText="1"/>
    </xf>
    <xf numFmtId="0" fontId="12" fillId="2" borderId="5" xfId="0" applyFont="1" applyFill="1" applyBorder="1" applyAlignment="1">
      <alignment horizontal="center" vertical="center" wrapText="1"/>
    </xf>
    <xf numFmtId="0" fontId="12" fillId="3" borderId="5" xfId="0" applyFont="1" applyFill="1" applyBorder="1" applyAlignment="1">
      <alignment horizontal="center" vertical="center" wrapText="1"/>
    </xf>
    <xf numFmtId="49" fontId="12" fillId="3" borderId="5" xfId="0" applyNumberFormat="1" applyFont="1" applyFill="1" applyBorder="1" applyAlignment="1">
      <alignment horizontal="center" vertical="center" wrapText="1"/>
    </xf>
    <xf numFmtId="0" fontId="10" fillId="4" borderId="5" xfId="0" applyFont="1" applyFill="1" applyBorder="1" applyAlignment="1" quotePrefix="1">
      <alignment wrapText="1"/>
    </xf>
    <xf numFmtId="49" fontId="12" fillId="3" borderId="5" xfId="0" applyNumberFormat="1" applyFont="1" applyFill="1" applyBorder="1" applyAlignment="1">
      <alignment wrapText="1"/>
    </xf>
    <xf numFmtId="0" fontId="6" fillId="3" borderId="5" xfId="0" applyFont="1" applyFill="1" applyBorder="1" applyAlignment="1" quotePrefix="1">
      <alignment wrapText="1"/>
    </xf>
    <xf numFmtId="0" fontId="13" fillId="4" borderId="5" xfId="0" applyFont="1" applyFill="1" applyBorder="1" applyAlignment="1" quotePrefix="1">
      <alignment wrapText="1"/>
    </xf>
    <xf numFmtId="164" fontId="10" fillId="3" borderId="5" xfId="0" applyNumberFormat="1" applyFont="1" applyFill="1" applyBorder="1" applyAlignment="1">
      <alignment wrapText="1"/>
    </xf>
    <xf numFmtId="164" fontId="10" fillId="4" borderId="5" xfId="0" applyNumberFormat="1" applyFont="1" applyFill="1" applyBorder="1" applyAlignment="1">
      <alignment wrapText="1"/>
    </xf>
    <xf numFmtId="0" fontId="6" fillId="2"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8" xfId="0" applyFont="1" applyFill="1" applyBorder="1" applyAlignment="1">
      <alignment wrapText="1"/>
    </xf>
    <xf numFmtId="49" fontId="10" fillId="3" borderId="8" xfId="0" applyNumberFormat="1" applyFont="1" applyFill="1" applyBorder="1" applyAlignment="1">
      <alignment horizontal="center" vertical="center" wrapText="1"/>
    </xf>
    <xf numFmtId="0" fontId="10" fillId="4" borderId="8" xfId="0" applyFont="1" applyFill="1" applyBorder="1" applyAlignment="1">
      <alignment wrapText="1"/>
    </xf>
    <xf numFmtId="0" fontId="6" fillId="4" borderId="8" xfId="0" applyFont="1" applyFill="1" applyBorder="1" applyAlignment="1">
      <alignment wrapText="1"/>
    </xf>
    <xf numFmtId="164" fontId="6" fillId="3" borderId="8" xfId="0" applyNumberFormat="1" applyFont="1" applyFill="1" applyBorder="1" applyAlignment="1">
      <alignment wrapText="1"/>
    </xf>
    <xf numFmtId="164" fontId="6" fillId="4" borderId="8" xfId="0" applyNumberFormat="1" applyFont="1" applyFill="1" applyBorder="1" applyAlignment="1">
      <alignment wrapText="1"/>
    </xf>
    <xf numFmtId="0" fontId="6" fillId="2" borderId="8"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8" xfId="0" applyFont="1" applyFill="1" applyBorder="1" applyAlignment="1">
      <alignment horizontal="left" vertical="center" wrapText="1"/>
    </xf>
    <xf numFmtId="0" fontId="6" fillId="7" borderId="8" xfId="0" applyFont="1" applyFill="1" applyBorder="1" applyAlignment="1">
      <alignment horizontal="center" vertical="center" wrapText="1"/>
    </xf>
    <xf numFmtId="0" fontId="6" fillId="7" borderId="9" xfId="0" applyFont="1" applyFill="1" applyBorder="1" applyAlignment="1">
      <alignment horizontal="center" vertical="center" wrapText="1"/>
    </xf>
    <xf numFmtId="0" fontId="6" fillId="8" borderId="0" xfId="0" applyFont="1" applyFill="1" applyBorder="1" applyAlignment="1">
      <alignment wrapText="1"/>
    </xf>
    <xf numFmtId="0" fontId="6" fillId="0" borderId="0" xfId="0" applyFont="1" applyFill="1" applyBorder="1" applyAlignment="1">
      <alignment wrapText="1"/>
    </xf>
    <xf numFmtId="0" fontId="6" fillId="4" borderId="10" xfId="0" applyFont="1" applyFill="1" applyBorder="1" applyAlignment="1">
      <alignment wrapText="1"/>
    </xf>
    <xf numFmtId="0" fontId="6" fillId="4" borderId="11" xfId="0" applyFont="1" applyFill="1" applyBorder="1" applyAlignment="1">
      <alignment wrapText="1"/>
    </xf>
    <xf numFmtId="0" fontId="6" fillId="4" borderId="12" xfId="0" applyFont="1" applyFill="1" applyBorder="1" applyAlignment="1">
      <alignment wrapText="1"/>
    </xf>
    <xf numFmtId="0" fontId="6" fillId="2" borderId="13" xfId="0" applyFont="1" applyFill="1" applyBorder="1" applyAlignment="1">
      <alignment wrapText="1"/>
    </xf>
    <xf numFmtId="164" fontId="6" fillId="2" borderId="14" xfId="0" applyNumberFormat="1" applyFont="1" applyFill="1" applyBorder="1" applyAlignment="1">
      <alignment wrapText="1"/>
    </xf>
    <xf numFmtId="0" fontId="6" fillId="2" borderId="11" xfId="0" applyFont="1" applyFill="1" applyBorder="1" applyAlignment="1">
      <alignment wrapText="1"/>
    </xf>
    <xf numFmtId="0" fontId="6" fillId="2" borderId="12" xfId="0" applyFont="1" applyFill="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88"/>
  <sheetViews>
    <sheetView tabSelected="1" workbookViewId="0" topLeftCell="A1">
      <pane xSplit="6" ySplit="4" topLeftCell="G5" activePane="bottomRight" state="frozen"/>
      <selection pane="topLeft" activeCell="A1" sqref="A1"/>
      <selection pane="topRight" activeCell="G1" sqref="G1"/>
      <selection pane="bottomLeft" activeCell="A5" sqref="A5"/>
      <selection pane="bottomRight" activeCell="G5" sqref="G5"/>
    </sheetView>
  </sheetViews>
  <sheetFormatPr defaultColWidth="11.00390625" defaultRowHeight="12.75"/>
  <cols>
    <col min="8" max="10" width="0" style="0" hidden="1" customWidth="1"/>
    <col min="11" max="11" width="13.375" style="0" hidden="1" customWidth="1"/>
    <col min="12" max="12" width="39.25390625" style="0" customWidth="1"/>
    <col min="13" max="13" width="25.875" style="0" customWidth="1"/>
    <col min="14" max="14" width="22.00390625" style="0" customWidth="1"/>
    <col min="15" max="16" width="0" style="0" hidden="1" customWidth="1"/>
  </cols>
  <sheetData>
    <row r="1" spans="1:35" ht="15">
      <c r="A1" s="1" t="s">
        <v>456</v>
      </c>
      <c r="B1" s="2"/>
      <c r="C1" s="2"/>
      <c r="D1" s="3"/>
      <c r="E1" s="3"/>
      <c r="F1" s="2"/>
      <c r="G1" s="2"/>
      <c r="H1" s="2"/>
      <c r="I1" s="2"/>
      <c r="J1" s="2"/>
      <c r="K1" s="2"/>
      <c r="L1" s="2"/>
      <c r="M1" s="2"/>
      <c r="N1" s="2"/>
      <c r="O1" s="2"/>
      <c r="P1" s="2"/>
      <c r="Q1" s="4"/>
      <c r="R1" s="4"/>
      <c r="S1" s="4"/>
      <c r="T1" s="4"/>
      <c r="U1" s="4"/>
      <c r="V1" s="4"/>
      <c r="W1" s="4"/>
      <c r="X1" s="4"/>
      <c r="Y1" s="4"/>
      <c r="Z1" s="4"/>
      <c r="AA1" s="2"/>
      <c r="AB1" s="1"/>
      <c r="AC1" s="2"/>
      <c r="AD1" s="2"/>
      <c r="AE1" s="5"/>
      <c r="AF1" s="4"/>
      <c r="AG1" s="4"/>
      <c r="AH1" s="4"/>
      <c r="AI1" s="4"/>
    </row>
    <row r="2" spans="1:35" ht="15">
      <c r="A2" s="1" t="s">
        <v>457</v>
      </c>
      <c r="B2" s="2"/>
      <c r="C2" s="2"/>
      <c r="D2" s="3"/>
      <c r="E2" s="3"/>
      <c r="F2" s="2"/>
      <c r="G2" s="2"/>
      <c r="H2" s="2"/>
      <c r="I2" s="2"/>
      <c r="J2" s="2"/>
      <c r="K2" s="2"/>
      <c r="L2" s="2"/>
      <c r="M2" s="2"/>
      <c r="N2" s="2"/>
      <c r="O2" s="2"/>
      <c r="P2" s="2"/>
      <c r="Q2" s="4"/>
      <c r="R2" s="4"/>
      <c r="S2" s="4"/>
      <c r="T2" s="4"/>
      <c r="U2" s="4"/>
      <c r="V2" s="4"/>
      <c r="W2" s="4"/>
      <c r="X2" s="4"/>
      <c r="Y2" s="4"/>
      <c r="Z2" s="4"/>
      <c r="AA2" s="2"/>
      <c r="AB2" s="1"/>
      <c r="AC2" s="2"/>
      <c r="AD2" s="2"/>
      <c r="AE2" s="5"/>
      <c r="AF2" s="4"/>
      <c r="AG2" s="4"/>
      <c r="AH2" s="4"/>
      <c r="AI2" s="4"/>
    </row>
    <row r="3" spans="1:35" ht="13.5" thickBot="1">
      <c r="A3" s="6" t="s">
        <v>458</v>
      </c>
      <c r="B3" s="6"/>
      <c r="C3" s="6"/>
      <c r="D3" s="7"/>
      <c r="E3" s="7"/>
      <c r="F3" s="6"/>
      <c r="G3" s="6"/>
      <c r="H3" s="6"/>
      <c r="I3" s="6"/>
      <c r="J3" s="6"/>
      <c r="K3" s="6"/>
      <c r="L3" s="6"/>
      <c r="M3" s="6"/>
      <c r="N3" s="6"/>
      <c r="O3" s="6"/>
      <c r="P3" s="6"/>
      <c r="Q3" s="8" t="s">
        <v>459</v>
      </c>
      <c r="R3" s="9"/>
      <c r="S3" s="9"/>
      <c r="T3" s="9"/>
      <c r="U3" s="9"/>
      <c r="V3" s="9"/>
      <c r="W3" s="9"/>
      <c r="X3" s="9"/>
      <c r="Y3" s="9"/>
      <c r="Z3" s="9"/>
      <c r="AA3" s="10" t="s">
        <v>460</v>
      </c>
      <c r="AB3" s="6"/>
      <c r="AC3" s="6"/>
      <c r="AD3" s="6"/>
      <c r="AE3" s="8"/>
      <c r="AF3" s="9"/>
      <c r="AG3" s="9"/>
      <c r="AH3" s="9"/>
      <c r="AI3" s="9"/>
    </row>
    <row r="4" spans="1:35" ht="109.5">
      <c r="A4" s="11" t="s">
        <v>461</v>
      </c>
      <c r="B4" s="12" t="s">
        <v>462</v>
      </c>
      <c r="C4" s="12" t="s">
        <v>463</v>
      </c>
      <c r="D4" s="13" t="s">
        <v>464</v>
      </c>
      <c r="E4" s="14" t="s">
        <v>465</v>
      </c>
      <c r="F4" s="12" t="s">
        <v>466</v>
      </c>
      <c r="G4" s="15" t="s">
        <v>467</v>
      </c>
      <c r="H4" s="15" t="s">
        <v>468</v>
      </c>
      <c r="I4" s="15" t="s">
        <v>469</v>
      </c>
      <c r="J4" s="15" t="s">
        <v>470</v>
      </c>
      <c r="K4" s="15" t="s">
        <v>471</v>
      </c>
      <c r="L4" s="15" t="s">
        <v>472</v>
      </c>
      <c r="M4" s="15" t="s">
        <v>473</v>
      </c>
      <c r="N4" s="15" t="s">
        <v>474</v>
      </c>
      <c r="O4" s="12" t="s">
        <v>475</v>
      </c>
      <c r="P4" s="15" t="s">
        <v>476</v>
      </c>
      <c r="Q4" s="16" t="s">
        <v>477</v>
      </c>
      <c r="R4" s="16" t="s">
        <v>478</v>
      </c>
      <c r="S4" s="16" t="s">
        <v>479</v>
      </c>
      <c r="T4" s="16" t="s">
        <v>480</v>
      </c>
      <c r="U4" s="16" t="s">
        <v>481</v>
      </c>
      <c r="V4" s="16" t="s">
        <v>482</v>
      </c>
      <c r="W4" s="16" t="s">
        <v>483</v>
      </c>
      <c r="X4" s="16" t="s">
        <v>484</v>
      </c>
      <c r="Y4" s="16" t="s">
        <v>485</v>
      </c>
      <c r="Z4" s="16" t="s">
        <v>486</v>
      </c>
      <c r="AA4" s="17" t="s">
        <v>487</v>
      </c>
      <c r="AB4" s="17"/>
      <c r="AC4" s="17" t="s">
        <v>488</v>
      </c>
      <c r="AD4" s="18" t="s">
        <v>489</v>
      </c>
      <c r="AE4" s="18" t="s">
        <v>490</v>
      </c>
      <c r="AF4" s="19" t="s">
        <v>491</v>
      </c>
      <c r="AG4" s="19" t="s">
        <v>491</v>
      </c>
      <c r="AH4" s="19" t="s">
        <v>492</v>
      </c>
      <c r="AI4" s="20" t="s">
        <v>493</v>
      </c>
    </row>
    <row r="5" spans="1:35" ht="66">
      <c r="A5" s="21" t="s">
        <v>494</v>
      </c>
      <c r="B5" s="22" t="s">
        <v>495</v>
      </c>
      <c r="C5" s="23" t="s">
        <v>496</v>
      </c>
      <c r="D5" s="24" t="s">
        <v>497</v>
      </c>
      <c r="E5" s="25" t="s">
        <v>498</v>
      </c>
      <c r="F5" s="23" t="s">
        <v>499</v>
      </c>
      <c r="G5" s="26" t="s">
        <v>500</v>
      </c>
      <c r="H5" s="26"/>
      <c r="I5" s="26" t="s">
        <v>501</v>
      </c>
      <c r="J5" s="26" t="s">
        <v>501</v>
      </c>
      <c r="K5" s="26"/>
      <c r="L5" s="26" t="s">
        <v>502</v>
      </c>
      <c r="M5" s="27" t="s">
        <v>421</v>
      </c>
      <c r="N5" s="27"/>
      <c r="O5" s="28">
        <v>0</v>
      </c>
      <c r="P5" s="29"/>
      <c r="Q5" s="30"/>
      <c r="R5" s="30"/>
      <c r="S5" s="30" t="s">
        <v>501</v>
      </c>
      <c r="T5" s="30"/>
      <c r="U5" s="30"/>
      <c r="V5" s="30"/>
      <c r="W5" s="30"/>
      <c r="X5" s="30"/>
      <c r="Y5" s="30"/>
      <c r="Z5" s="30"/>
      <c r="AA5" s="31" t="s">
        <v>422</v>
      </c>
      <c r="AB5" s="31"/>
      <c r="AC5" s="31" t="s">
        <v>423</v>
      </c>
      <c r="AD5" s="32" t="s">
        <v>424</v>
      </c>
      <c r="AE5" s="33" t="s">
        <v>425</v>
      </c>
      <c r="AF5" s="34">
        <v>6</v>
      </c>
      <c r="AG5" s="34" t="s">
        <v>426</v>
      </c>
      <c r="AH5" s="34" t="s">
        <v>427</v>
      </c>
      <c r="AI5" s="35">
        <v>2</v>
      </c>
    </row>
    <row r="6" spans="1:35" ht="66">
      <c r="A6" s="21" t="s">
        <v>494</v>
      </c>
      <c r="B6" s="22" t="s">
        <v>428</v>
      </c>
      <c r="C6" s="23" t="s">
        <v>429</v>
      </c>
      <c r="D6" s="24" t="s">
        <v>497</v>
      </c>
      <c r="E6" s="25" t="s">
        <v>498</v>
      </c>
      <c r="F6" s="23" t="s">
        <v>430</v>
      </c>
      <c r="G6" s="26" t="s">
        <v>431</v>
      </c>
      <c r="H6" s="26"/>
      <c r="I6" s="26" t="s">
        <v>501</v>
      </c>
      <c r="J6" s="26"/>
      <c r="K6" s="26"/>
      <c r="L6" s="26" t="s">
        <v>432</v>
      </c>
      <c r="M6" s="27" t="s">
        <v>433</v>
      </c>
      <c r="N6" s="27"/>
      <c r="O6" s="28">
        <v>0</v>
      </c>
      <c r="P6" s="29"/>
      <c r="Q6" s="30"/>
      <c r="R6" s="30"/>
      <c r="S6" s="30" t="s">
        <v>501</v>
      </c>
      <c r="T6" s="30" t="s">
        <v>501</v>
      </c>
      <c r="U6" s="30"/>
      <c r="V6" s="30"/>
      <c r="W6" s="30"/>
      <c r="X6" s="30"/>
      <c r="Y6" s="30"/>
      <c r="Z6" s="30"/>
      <c r="AA6" s="31" t="s">
        <v>422</v>
      </c>
      <c r="AB6" s="31"/>
      <c r="AC6" s="31" t="s">
        <v>423</v>
      </c>
      <c r="AD6" s="32" t="s">
        <v>424</v>
      </c>
      <c r="AE6" s="33" t="s">
        <v>425</v>
      </c>
      <c r="AF6" s="34">
        <v>6</v>
      </c>
      <c r="AG6" s="34" t="s">
        <v>426</v>
      </c>
      <c r="AH6" s="34" t="s">
        <v>427</v>
      </c>
      <c r="AI6" s="35">
        <v>2</v>
      </c>
    </row>
    <row r="7" spans="1:35" ht="66">
      <c r="A7" s="21" t="s">
        <v>494</v>
      </c>
      <c r="B7" s="36" t="s">
        <v>434</v>
      </c>
      <c r="C7" s="37" t="s">
        <v>435</v>
      </c>
      <c r="D7" s="38" t="s">
        <v>436</v>
      </c>
      <c r="E7" s="38" t="s">
        <v>437</v>
      </c>
      <c r="F7" s="39" t="s">
        <v>438</v>
      </c>
      <c r="G7" s="40" t="s">
        <v>437</v>
      </c>
      <c r="H7" s="40"/>
      <c r="I7" s="40"/>
      <c r="J7" s="40"/>
      <c r="K7" s="40"/>
      <c r="L7" s="27" t="s">
        <v>439</v>
      </c>
      <c r="M7" s="27" t="s">
        <v>440</v>
      </c>
      <c r="N7" s="27"/>
      <c r="O7" s="41">
        <v>0</v>
      </c>
      <c r="P7" s="29"/>
      <c r="Q7" s="30"/>
      <c r="R7" s="30"/>
      <c r="S7" s="30" t="s">
        <v>501</v>
      </c>
      <c r="T7" s="30"/>
      <c r="U7" s="30"/>
      <c r="V7" s="30"/>
      <c r="W7" s="30"/>
      <c r="X7" s="30"/>
      <c r="Y7" s="30"/>
      <c r="Z7" s="30"/>
      <c r="AA7" s="31" t="s">
        <v>422</v>
      </c>
      <c r="AB7" s="31"/>
      <c r="AC7" s="31" t="s">
        <v>423</v>
      </c>
      <c r="AD7" s="32" t="s">
        <v>424</v>
      </c>
      <c r="AE7" s="33" t="s">
        <v>425</v>
      </c>
      <c r="AF7" s="34">
        <v>8</v>
      </c>
      <c r="AG7" s="34" t="s">
        <v>441</v>
      </c>
      <c r="AH7" s="34" t="s">
        <v>442</v>
      </c>
      <c r="AI7" s="35">
        <v>2</v>
      </c>
    </row>
    <row r="8" spans="1:35" ht="66">
      <c r="A8" s="21" t="s">
        <v>494</v>
      </c>
      <c r="B8" s="25" t="s">
        <v>443</v>
      </c>
      <c r="C8" s="42" t="s">
        <v>444</v>
      </c>
      <c r="D8" s="25" t="s">
        <v>445</v>
      </c>
      <c r="E8" s="25" t="s">
        <v>498</v>
      </c>
      <c r="F8" s="23" t="s">
        <v>446</v>
      </c>
      <c r="G8" s="26" t="s">
        <v>447</v>
      </c>
      <c r="H8" s="26"/>
      <c r="I8" s="26"/>
      <c r="J8" s="26"/>
      <c r="K8" s="26" t="s">
        <v>501</v>
      </c>
      <c r="L8" s="26" t="s">
        <v>448</v>
      </c>
      <c r="M8" s="26" t="s">
        <v>449</v>
      </c>
      <c r="N8" s="27"/>
      <c r="O8" s="28">
        <v>0</v>
      </c>
      <c r="P8" s="29"/>
      <c r="Q8" s="30" t="s">
        <v>501</v>
      </c>
      <c r="R8" s="30" t="s">
        <v>501</v>
      </c>
      <c r="S8" s="30" t="s">
        <v>501</v>
      </c>
      <c r="T8" s="30"/>
      <c r="U8" s="30"/>
      <c r="V8" s="30"/>
      <c r="W8" s="30" t="s">
        <v>501</v>
      </c>
      <c r="X8" s="30"/>
      <c r="Y8" s="30" t="s">
        <v>501</v>
      </c>
      <c r="Z8" s="30" t="s">
        <v>501</v>
      </c>
      <c r="AA8" s="31" t="s">
        <v>422</v>
      </c>
      <c r="AB8" s="31"/>
      <c r="AC8" s="31" t="s">
        <v>423</v>
      </c>
      <c r="AD8" s="32" t="s">
        <v>424</v>
      </c>
      <c r="AE8" s="33" t="s">
        <v>425</v>
      </c>
      <c r="AF8" s="34">
        <v>11</v>
      </c>
      <c r="AG8" s="34" t="s">
        <v>450</v>
      </c>
      <c r="AH8" s="34" t="s">
        <v>451</v>
      </c>
      <c r="AI8" s="35">
        <v>3</v>
      </c>
    </row>
    <row r="9" spans="1:35" ht="99">
      <c r="A9" s="21" t="s">
        <v>494</v>
      </c>
      <c r="B9" s="36" t="s">
        <v>452</v>
      </c>
      <c r="C9" s="39" t="s">
        <v>453</v>
      </c>
      <c r="D9" s="43" t="s">
        <v>497</v>
      </c>
      <c r="E9" s="38" t="s">
        <v>437</v>
      </c>
      <c r="F9" s="39" t="s">
        <v>454</v>
      </c>
      <c r="G9" s="27" t="s">
        <v>455</v>
      </c>
      <c r="H9" s="27" t="s">
        <v>501</v>
      </c>
      <c r="I9" s="27"/>
      <c r="J9" s="27"/>
      <c r="K9" s="27"/>
      <c r="L9" s="27" t="s">
        <v>403</v>
      </c>
      <c r="M9" s="27" t="s">
        <v>404</v>
      </c>
      <c r="N9" s="27" t="s">
        <v>405</v>
      </c>
      <c r="O9" s="41">
        <f>440+200</f>
        <v>640</v>
      </c>
      <c r="P9" s="29"/>
      <c r="Q9" s="30"/>
      <c r="R9" s="30" t="s">
        <v>501</v>
      </c>
      <c r="S9" s="30"/>
      <c r="T9" s="30"/>
      <c r="U9" s="30"/>
      <c r="V9" s="30"/>
      <c r="W9" s="30"/>
      <c r="X9" s="30"/>
      <c r="Y9" s="30"/>
      <c r="Z9" s="30"/>
      <c r="AA9" s="31" t="s">
        <v>422</v>
      </c>
      <c r="AB9" s="31"/>
      <c r="AC9" s="31" t="s">
        <v>423</v>
      </c>
      <c r="AD9" s="32" t="s">
        <v>424</v>
      </c>
      <c r="AE9" s="33" t="s">
        <v>425</v>
      </c>
      <c r="AF9" s="34">
        <v>1</v>
      </c>
      <c r="AG9" s="34" t="s">
        <v>406</v>
      </c>
      <c r="AH9" s="34" t="s">
        <v>407</v>
      </c>
      <c r="AI9" s="35">
        <v>3</v>
      </c>
    </row>
    <row r="10" spans="1:35" ht="66">
      <c r="A10" s="21" t="s">
        <v>494</v>
      </c>
      <c r="B10" s="36" t="s">
        <v>452</v>
      </c>
      <c r="C10" s="39" t="s">
        <v>408</v>
      </c>
      <c r="D10" s="38" t="s">
        <v>497</v>
      </c>
      <c r="E10" s="38" t="s">
        <v>437</v>
      </c>
      <c r="F10" s="39" t="s">
        <v>454</v>
      </c>
      <c r="G10" s="27" t="s">
        <v>455</v>
      </c>
      <c r="H10" s="27" t="s">
        <v>501</v>
      </c>
      <c r="I10" s="27"/>
      <c r="J10" s="27"/>
      <c r="K10" s="27"/>
      <c r="L10" s="27" t="s">
        <v>409</v>
      </c>
      <c r="M10" s="27" t="s">
        <v>404</v>
      </c>
      <c r="N10" s="27"/>
      <c r="O10" s="41">
        <f>440+200</f>
        <v>640</v>
      </c>
      <c r="P10" s="29"/>
      <c r="Q10" s="30"/>
      <c r="R10" s="30" t="s">
        <v>501</v>
      </c>
      <c r="S10" s="30"/>
      <c r="T10" s="30"/>
      <c r="U10" s="30"/>
      <c r="V10" s="30"/>
      <c r="W10" s="30"/>
      <c r="X10" s="30"/>
      <c r="Y10" s="30"/>
      <c r="Z10" s="30"/>
      <c r="AA10" s="31" t="s">
        <v>422</v>
      </c>
      <c r="AB10" s="31"/>
      <c r="AC10" s="31" t="s">
        <v>423</v>
      </c>
      <c r="AD10" s="32" t="s">
        <v>424</v>
      </c>
      <c r="AE10" s="33" t="s">
        <v>425</v>
      </c>
      <c r="AF10" s="34">
        <v>2</v>
      </c>
      <c r="AG10" s="34" t="s">
        <v>410</v>
      </c>
      <c r="AH10" s="34" t="s">
        <v>411</v>
      </c>
      <c r="AI10" s="35">
        <v>3</v>
      </c>
    </row>
    <row r="11" spans="1:35" ht="120.75">
      <c r="A11" s="21" t="s">
        <v>494</v>
      </c>
      <c r="B11" s="44" t="s">
        <v>452</v>
      </c>
      <c r="C11" s="45" t="s">
        <v>412</v>
      </c>
      <c r="D11" s="46" t="s">
        <v>497</v>
      </c>
      <c r="E11" s="25" t="s">
        <v>498</v>
      </c>
      <c r="F11" s="23" t="s">
        <v>413</v>
      </c>
      <c r="G11" s="26" t="s">
        <v>414</v>
      </c>
      <c r="H11" s="26"/>
      <c r="I11" s="26" t="s">
        <v>501</v>
      </c>
      <c r="J11" s="26" t="s">
        <v>501</v>
      </c>
      <c r="K11" s="26"/>
      <c r="L11" s="26" t="s">
        <v>415</v>
      </c>
      <c r="M11" s="26" t="s">
        <v>416</v>
      </c>
      <c r="N11" s="27"/>
      <c r="O11" s="28">
        <v>0</v>
      </c>
      <c r="P11" s="29"/>
      <c r="Q11" s="30" t="s">
        <v>501</v>
      </c>
      <c r="R11" s="30" t="s">
        <v>501</v>
      </c>
      <c r="S11" s="30" t="s">
        <v>501</v>
      </c>
      <c r="T11" s="30"/>
      <c r="U11" s="30"/>
      <c r="V11" s="30"/>
      <c r="W11" s="30"/>
      <c r="X11" s="30"/>
      <c r="Y11" s="30"/>
      <c r="Z11" s="30"/>
      <c r="AA11" s="31" t="s">
        <v>422</v>
      </c>
      <c r="AB11" s="31"/>
      <c r="AC11" s="31" t="s">
        <v>423</v>
      </c>
      <c r="AD11" s="32" t="s">
        <v>424</v>
      </c>
      <c r="AE11" s="33" t="s">
        <v>425</v>
      </c>
      <c r="AF11" s="34">
        <v>2</v>
      </c>
      <c r="AG11" s="34" t="s">
        <v>417</v>
      </c>
      <c r="AH11" s="34" t="s">
        <v>418</v>
      </c>
      <c r="AI11" s="35"/>
    </row>
    <row r="12" spans="1:35" ht="87.75">
      <c r="A12" s="21" t="s">
        <v>494</v>
      </c>
      <c r="B12" s="36" t="s">
        <v>452</v>
      </c>
      <c r="C12" s="39" t="s">
        <v>419</v>
      </c>
      <c r="D12" s="38" t="s">
        <v>497</v>
      </c>
      <c r="E12" s="38" t="s">
        <v>437</v>
      </c>
      <c r="F12" s="39" t="s">
        <v>420</v>
      </c>
      <c r="G12" s="27" t="s">
        <v>455</v>
      </c>
      <c r="H12" s="27" t="s">
        <v>501</v>
      </c>
      <c r="I12" s="27"/>
      <c r="J12" s="27"/>
      <c r="K12" s="27"/>
      <c r="L12" s="27" t="s">
        <v>385</v>
      </c>
      <c r="M12" s="27" t="s">
        <v>386</v>
      </c>
      <c r="N12" s="27"/>
      <c r="O12" s="41">
        <f>880+200</f>
        <v>1080</v>
      </c>
      <c r="P12" s="29"/>
      <c r="Q12" s="30"/>
      <c r="R12" s="30" t="s">
        <v>501</v>
      </c>
      <c r="S12" s="30"/>
      <c r="T12" s="30"/>
      <c r="U12" s="30"/>
      <c r="V12" s="30"/>
      <c r="W12" s="30"/>
      <c r="X12" s="30"/>
      <c r="Y12" s="30"/>
      <c r="Z12" s="30"/>
      <c r="AA12" s="31" t="s">
        <v>422</v>
      </c>
      <c r="AB12" s="31"/>
      <c r="AC12" s="31" t="s">
        <v>423</v>
      </c>
      <c r="AD12" s="32" t="s">
        <v>387</v>
      </c>
      <c r="AE12" s="33" t="s">
        <v>388</v>
      </c>
      <c r="AF12" s="34">
        <v>3</v>
      </c>
      <c r="AG12" s="34" t="s">
        <v>389</v>
      </c>
      <c r="AH12" s="34" t="s">
        <v>390</v>
      </c>
      <c r="AI12" s="35">
        <v>3</v>
      </c>
    </row>
    <row r="13" spans="1:35" ht="109.5">
      <c r="A13" s="21" t="s">
        <v>494</v>
      </c>
      <c r="B13" s="36" t="s">
        <v>452</v>
      </c>
      <c r="C13" s="39" t="s">
        <v>391</v>
      </c>
      <c r="D13" s="38" t="s">
        <v>497</v>
      </c>
      <c r="E13" s="38" t="s">
        <v>437</v>
      </c>
      <c r="F13" s="39" t="s">
        <v>392</v>
      </c>
      <c r="G13" s="27" t="s">
        <v>455</v>
      </c>
      <c r="H13" s="27" t="s">
        <v>501</v>
      </c>
      <c r="I13" s="27"/>
      <c r="J13" s="27"/>
      <c r="K13" s="27"/>
      <c r="L13" s="27" t="s">
        <v>393</v>
      </c>
      <c r="M13" s="27" t="s">
        <v>404</v>
      </c>
      <c r="N13" s="27"/>
      <c r="O13" s="41">
        <f>1320+200</f>
        <v>1520</v>
      </c>
      <c r="P13" s="29"/>
      <c r="Q13" s="30"/>
      <c r="R13" s="30" t="s">
        <v>501</v>
      </c>
      <c r="S13" s="30"/>
      <c r="T13" s="30"/>
      <c r="U13" s="30"/>
      <c r="V13" s="30"/>
      <c r="W13" s="30"/>
      <c r="X13" s="30"/>
      <c r="Y13" s="30"/>
      <c r="Z13" s="30"/>
      <c r="AA13" s="31" t="s">
        <v>422</v>
      </c>
      <c r="AB13" s="31"/>
      <c r="AC13" s="31" t="s">
        <v>423</v>
      </c>
      <c r="AD13" s="32" t="s">
        <v>394</v>
      </c>
      <c r="AE13" s="33" t="s">
        <v>395</v>
      </c>
      <c r="AF13" s="34">
        <v>4</v>
      </c>
      <c r="AG13" s="34" t="s">
        <v>396</v>
      </c>
      <c r="AH13" s="34" t="s">
        <v>397</v>
      </c>
      <c r="AI13" s="35">
        <v>3</v>
      </c>
    </row>
    <row r="14" spans="1:35" ht="186.75">
      <c r="A14" s="21" t="s">
        <v>494</v>
      </c>
      <c r="B14" s="36" t="s">
        <v>452</v>
      </c>
      <c r="C14" s="39" t="s">
        <v>398</v>
      </c>
      <c r="D14" s="38" t="s">
        <v>497</v>
      </c>
      <c r="E14" s="38" t="s">
        <v>437</v>
      </c>
      <c r="F14" s="39" t="s">
        <v>399</v>
      </c>
      <c r="G14" s="27" t="s">
        <v>400</v>
      </c>
      <c r="H14" s="27"/>
      <c r="I14" s="27" t="s">
        <v>501</v>
      </c>
      <c r="J14" s="27" t="s">
        <v>501</v>
      </c>
      <c r="K14" s="27"/>
      <c r="L14" s="27" t="s">
        <v>401</v>
      </c>
      <c r="M14" s="27" t="s">
        <v>402</v>
      </c>
      <c r="N14" s="27" t="s">
        <v>372</v>
      </c>
      <c r="O14" s="41">
        <f>440+200</f>
        <v>640</v>
      </c>
      <c r="P14" s="29">
        <f>3932+1812+2706</f>
        <v>8450</v>
      </c>
      <c r="Q14" s="30"/>
      <c r="R14" s="30" t="s">
        <v>501</v>
      </c>
      <c r="S14" s="30"/>
      <c r="T14" s="30"/>
      <c r="U14" s="30"/>
      <c r="V14" s="30"/>
      <c r="W14" s="30"/>
      <c r="X14" s="30"/>
      <c r="Y14" s="30"/>
      <c r="Z14" s="30"/>
      <c r="AA14" s="31" t="s">
        <v>422</v>
      </c>
      <c r="AB14" s="31"/>
      <c r="AC14" s="31" t="s">
        <v>423</v>
      </c>
      <c r="AD14" s="32" t="s">
        <v>394</v>
      </c>
      <c r="AE14" s="33" t="s">
        <v>395</v>
      </c>
      <c r="AF14" s="34">
        <v>5</v>
      </c>
      <c r="AG14" s="34" t="s">
        <v>373</v>
      </c>
      <c r="AH14" s="34" t="s">
        <v>374</v>
      </c>
      <c r="AI14" s="35">
        <v>3</v>
      </c>
    </row>
    <row r="15" spans="1:35" ht="87.75">
      <c r="A15" s="21" t="s">
        <v>494</v>
      </c>
      <c r="B15" s="36" t="s">
        <v>452</v>
      </c>
      <c r="C15" s="39" t="s">
        <v>375</v>
      </c>
      <c r="D15" s="38" t="s">
        <v>445</v>
      </c>
      <c r="E15" s="38" t="s">
        <v>437</v>
      </c>
      <c r="F15" s="39" t="s">
        <v>376</v>
      </c>
      <c r="G15" s="40" t="s">
        <v>377</v>
      </c>
      <c r="H15" s="40"/>
      <c r="I15" s="40"/>
      <c r="J15" s="40" t="s">
        <v>501</v>
      </c>
      <c r="K15" s="40"/>
      <c r="L15" s="27" t="s">
        <v>378</v>
      </c>
      <c r="M15" s="27" t="s">
        <v>379</v>
      </c>
      <c r="N15" s="27"/>
      <c r="O15" s="41">
        <v>0</v>
      </c>
      <c r="P15" s="29"/>
      <c r="Q15" s="30"/>
      <c r="R15" s="30" t="s">
        <v>501</v>
      </c>
      <c r="S15" s="30"/>
      <c r="T15" s="30"/>
      <c r="U15" s="30"/>
      <c r="V15" s="30"/>
      <c r="W15" s="30"/>
      <c r="X15" s="30"/>
      <c r="Y15" s="30"/>
      <c r="Z15" s="30"/>
      <c r="AA15" s="31" t="s">
        <v>422</v>
      </c>
      <c r="AB15" s="31"/>
      <c r="AC15" s="31" t="s">
        <v>423</v>
      </c>
      <c r="AD15" s="32" t="s">
        <v>394</v>
      </c>
      <c r="AE15" s="33" t="s">
        <v>395</v>
      </c>
      <c r="AF15" s="34">
        <v>5.1</v>
      </c>
      <c r="AG15" s="34" t="s">
        <v>380</v>
      </c>
      <c r="AH15" s="34" t="s">
        <v>381</v>
      </c>
      <c r="AI15" s="35">
        <v>3</v>
      </c>
    </row>
    <row r="16" spans="1:35" ht="186.75">
      <c r="A16" s="21" t="s">
        <v>494</v>
      </c>
      <c r="B16" s="36" t="s">
        <v>452</v>
      </c>
      <c r="C16" s="39" t="s">
        <v>382</v>
      </c>
      <c r="D16" s="38" t="s">
        <v>497</v>
      </c>
      <c r="E16" s="38" t="s">
        <v>437</v>
      </c>
      <c r="F16" s="39" t="s">
        <v>383</v>
      </c>
      <c r="G16" s="27" t="s">
        <v>384</v>
      </c>
      <c r="H16" s="27" t="s">
        <v>501</v>
      </c>
      <c r="I16" s="27" t="s">
        <v>501</v>
      </c>
      <c r="J16" s="27"/>
      <c r="K16" s="27"/>
      <c r="L16" s="27" t="s">
        <v>358</v>
      </c>
      <c r="M16" s="27" t="s">
        <v>359</v>
      </c>
      <c r="N16" s="27" t="s">
        <v>360</v>
      </c>
      <c r="O16" s="41">
        <f>800+100+2000</f>
        <v>2900</v>
      </c>
      <c r="P16" s="29"/>
      <c r="Q16" s="30"/>
      <c r="R16" s="30" t="s">
        <v>501</v>
      </c>
      <c r="S16" s="30" t="s">
        <v>501</v>
      </c>
      <c r="T16" s="30"/>
      <c r="U16" s="30"/>
      <c r="V16" s="30"/>
      <c r="W16" s="30"/>
      <c r="X16" s="30"/>
      <c r="Y16" s="30"/>
      <c r="Z16" s="30"/>
      <c r="AA16" s="31" t="s">
        <v>422</v>
      </c>
      <c r="AB16" s="31"/>
      <c r="AC16" s="31" t="s">
        <v>423</v>
      </c>
      <c r="AD16" s="32" t="s">
        <v>394</v>
      </c>
      <c r="AE16" s="33" t="s">
        <v>395</v>
      </c>
      <c r="AF16" s="34">
        <v>6</v>
      </c>
      <c r="AG16" s="34" t="s">
        <v>426</v>
      </c>
      <c r="AH16" s="34" t="s">
        <v>427</v>
      </c>
      <c r="AI16" s="35">
        <v>2</v>
      </c>
    </row>
    <row r="17" spans="1:35" ht="76.5">
      <c r="A17" s="21" t="s">
        <v>494</v>
      </c>
      <c r="B17" s="36" t="s">
        <v>452</v>
      </c>
      <c r="C17" s="39" t="s">
        <v>382</v>
      </c>
      <c r="D17" s="47" t="s">
        <v>445</v>
      </c>
      <c r="E17" s="38" t="s">
        <v>437</v>
      </c>
      <c r="F17" s="39" t="s">
        <v>361</v>
      </c>
      <c r="G17" s="48" t="s">
        <v>431</v>
      </c>
      <c r="H17" s="48"/>
      <c r="I17" s="48" t="s">
        <v>501</v>
      </c>
      <c r="J17" s="48"/>
      <c r="K17" s="48"/>
      <c r="L17" s="48" t="s">
        <v>362</v>
      </c>
      <c r="M17" s="27" t="s">
        <v>363</v>
      </c>
      <c r="N17" s="27"/>
      <c r="O17" s="41">
        <f>800+100+2000</f>
        <v>2900</v>
      </c>
      <c r="P17" s="29"/>
      <c r="Q17" s="30"/>
      <c r="R17" s="30"/>
      <c r="S17" s="30" t="s">
        <v>501</v>
      </c>
      <c r="T17" s="30"/>
      <c r="U17" s="30"/>
      <c r="V17" s="30"/>
      <c r="W17" s="30"/>
      <c r="X17" s="30"/>
      <c r="Y17" s="30"/>
      <c r="Z17" s="30"/>
      <c r="AA17" s="31" t="s">
        <v>422</v>
      </c>
      <c r="AB17" s="31"/>
      <c r="AC17" s="31" t="s">
        <v>423</v>
      </c>
      <c r="AD17" s="32" t="s">
        <v>394</v>
      </c>
      <c r="AE17" s="33" t="s">
        <v>395</v>
      </c>
      <c r="AF17" s="34">
        <v>6</v>
      </c>
      <c r="AG17" s="34" t="s">
        <v>426</v>
      </c>
      <c r="AH17" s="34" t="s">
        <v>427</v>
      </c>
      <c r="AI17" s="35">
        <v>2</v>
      </c>
    </row>
    <row r="18" spans="1:35" ht="99">
      <c r="A18" s="21" t="s">
        <v>494</v>
      </c>
      <c r="B18" s="36" t="s">
        <v>364</v>
      </c>
      <c r="C18" s="39" t="s">
        <v>365</v>
      </c>
      <c r="D18" s="38" t="s">
        <v>497</v>
      </c>
      <c r="E18" s="38" t="s">
        <v>437</v>
      </c>
      <c r="F18" s="39" t="s">
        <v>366</v>
      </c>
      <c r="G18" s="27" t="s">
        <v>455</v>
      </c>
      <c r="H18" s="27" t="s">
        <v>501</v>
      </c>
      <c r="I18" s="27"/>
      <c r="J18" s="27"/>
      <c r="K18" s="27"/>
      <c r="L18" s="27" t="s">
        <v>367</v>
      </c>
      <c r="M18" s="27" t="s">
        <v>404</v>
      </c>
      <c r="N18" s="27"/>
      <c r="O18" s="41">
        <v>1800</v>
      </c>
      <c r="P18" s="29"/>
      <c r="Q18" s="30"/>
      <c r="R18" s="30" t="s">
        <v>501</v>
      </c>
      <c r="S18" s="30"/>
      <c r="T18" s="30"/>
      <c r="U18" s="30"/>
      <c r="V18" s="30"/>
      <c r="W18" s="30"/>
      <c r="X18" s="30"/>
      <c r="Y18" s="30"/>
      <c r="Z18" s="30"/>
      <c r="AA18" s="31" t="s">
        <v>422</v>
      </c>
      <c r="AB18" s="31"/>
      <c r="AC18" s="31" t="s">
        <v>423</v>
      </c>
      <c r="AD18" s="32" t="s">
        <v>394</v>
      </c>
      <c r="AE18" s="33" t="s">
        <v>395</v>
      </c>
      <c r="AF18" s="34">
        <v>1</v>
      </c>
      <c r="AG18" s="34" t="s">
        <v>406</v>
      </c>
      <c r="AH18" s="34" t="s">
        <v>407</v>
      </c>
      <c r="AI18" s="35">
        <v>3</v>
      </c>
    </row>
    <row r="19" spans="1:35" ht="66">
      <c r="A19" s="21" t="s">
        <v>494</v>
      </c>
      <c r="B19" s="36" t="s">
        <v>364</v>
      </c>
      <c r="C19" s="39" t="s">
        <v>368</v>
      </c>
      <c r="D19" s="38" t="s">
        <v>497</v>
      </c>
      <c r="E19" s="38" t="s">
        <v>437</v>
      </c>
      <c r="F19" s="39" t="s">
        <v>369</v>
      </c>
      <c r="G19" s="27" t="s">
        <v>455</v>
      </c>
      <c r="H19" s="27" t="s">
        <v>501</v>
      </c>
      <c r="I19" s="27"/>
      <c r="J19" s="27"/>
      <c r="K19" s="27"/>
      <c r="L19" s="27" t="s">
        <v>370</v>
      </c>
      <c r="M19" s="27" t="s">
        <v>404</v>
      </c>
      <c r="N19" s="27"/>
      <c r="O19" s="41">
        <v>1800</v>
      </c>
      <c r="P19" s="29"/>
      <c r="Q19" s="30"/>
      <c r="R19" s="30" t="s">
        <v>501</v>
      </c>
      <c r="S19" s="30"/>
      <c r="T19" s="30"/>
      <c r="U19" s="30"/>
      <c r="V19" s="30"/>
      <c r="W19" s="30"/>
      <c r="X19" s="30"/>
      <c r="Y19" s="30"/>
      <c r="Z19" s="30"/>
      <c r="AA19" s="31" t="s">
        <v>422</v>
      </c>
      <c r="AB19" s="31"/>
      <c r="AC19" s="31" t="s">
        <v>423</v>
      </c>
      <c r="AD19" s="32" t="s">
        <v>394</v>
      </c>
      <c r="AE19" s="33" t="s">
        <v>395</v>
      </c>
      <c r="AF19" s="34">
        <v>2</v>
      </c>
      <c r="AG19" s="34" t="s">
        <v>410</v>
      </c>
      <c r="AH19" s="34" t="s">
        <v>411</v>
      </c>
      <c r="AI19" s="35">
        <v>3</v>
      </c>
    </row>
    <row r="20" spans="1:35" ht="66">
      <c r="A20" s="21" t="s">
        <v>494</v>
      </c>
      <c r="B20" s="36" t="s">
        <v>364</v>
      </c>
      <c r="C20" s="39" t="s">
        <v>371</v>
      </c>
      <c r="D20" s="38" t="s">
        <v>445</v>
      </c>
      <c r="E20" s="38" t="s">
        <v>437</v>
      </c>
      <c r="F20" s="39" t="s">
        <v>332</v>
      </c>
      <c r="G20" s="27" t="s">
        <v>431</v>
      </c>
      <c r="H20" s="27"/>
      <c r="I20" s="27" t="s">
        <v>501</v>
      </c>
      <c r="J20" s="27"/>
      <c r="K20" s="27"/>
      <c r="L20" s="27" t="s">
        <v>333</v>
      </c>
      <c r="M20" s="27" t="s">
        <v>334</v>
      </c>
      <c r="N20" s="27"/>
      <c r="O20" s="41">
        <v>1800</v>
      </c>
      <c r="P20" s="29"/>
      <c r="Q20" s="30"/>
      <c r="R20" s="30" t="s">
        <v>501</v>
      </c>
      <c r="S20" s="30"/>
      <c r="T20" s="30"/>
      <c r="U20" s="30"/>
      <c r="V20" s="30"/>
      <c r="W20" s="30"/>
      <c r="X20" s="30"/>
      <c r="Y20" s="30"/>
      <c r="Z20" s="30"/>
      <c r="AA20" s="31" t="s">
        <v>422</v>
      </c>
      <c r="AB20" s="31"/>
      <c r="AC20" s="31" t="s">
        <v>423</v>
      </c>
      <c r="AD20" s="32" t="s">
        <v>394</v>
      </c>
      <c r="AE20" s="33" t="s">
        <v>395</v>
      </c>
      <c r="AF20" s="34">
        <v>4</v>
      </c>
      <c r="AG20" s="34" t="s">
        <v>396</v>
      </c>
      <c r="AH20" s="34" t="s">
        <v>335</v>
      </c>
      <c r="AI20" s="35">
        <v>3</v>
      </c>
    </row>
    <row r="21" spans="1:35" ht="99">
      <c r="A21" s="21" t="s">
        <v>494</v>
      </c>
      <c r="B21" s="36" t="s">
        <v>364</v>
      </c>
      <c r="C21" s="39" t="s">
        <v>336</v>
      </c>
      <c r="D21" s="38" t="s">
        <v>497</v>
      </c>
      <c r="E21" s="38" t="s">
        <v>437</v>
      </c>
      <c r="F21" s="39" t="s">
        <v>337</v>
      </c>
      <c r="G21" s="27" t="s">
        <v>431</v>
      </c>
      <c r="H21" s="27"/>
      <c r="I21" s="27" t="s">
        <v>501</v>
      </c>
      <c r="J21" s="27"/>
      <c r="K21" s="27"/>
      <c r="L21" s="27" t="s">
        <v>338</v>
      </c>
      <c r="M21" s="27" t="s">
        <v>402</v>
      </c>
      <c r="N21" s="27" t="s">
        <v>339</v>
      </c>
      <c r="O21" s="41">
        <f>4000</f>
        <v>4000</v>
      </c>
      <c r="P21" s="29">
        <v>9460.73</v>
      </c>
      <c r="Q21" s="30"/>
      <c r="R21" s="30" t="s">
        <v>501</v>
      </c>
      <c r="S21" s="30"/>
      <c r="T21" s="30"/>
      <c r="U21" s="30"/>
      <c r="V21" s="30"/>
      <c r="W21" s="30"/>
      <c r="X21" s="30"/>
      <c r="Y21" s="30"/>
      <c r="Z21" s="30"/>
      <c r="AA21" s="31" t="s">
        <v>422</v>
      </c>
      <c r="AB21" s="31"/>
      <c r="AC21" s="31" t="s">
        <v>423</v>
      </c>
      <c r="AD21" s="32" t="s">
        <v>394</v>
      </c>
      <c r="AE21" s="33" t="s">
        <v>395</v>
      </c>
      <c r="AF21" s="34">
        <v>5</v>
      </c>
      <c r="AG21" s="34" t="s">
        <v>373</v>
      </c>
      <c r="AH21" s="34" t="s">
        <v>340</v>
      </c>
      <c r="AI21" s="35">
        <v>3</v>
      </c>
    </row>
    <row r="22" spans="1:35" ht="153.75">
      <c r="A22" s="21" t="s">
        <v>494</v>
      </c>
      <c r="B22" s="36" t="s">
        <v>341</v>
      </c>
      <c r="C22" s="39" t="s">
        <v>342</v>
      </c>
      <c r="D22" s="38" t="s">
        <v>497</v>
      </c>
      <c r="E22" s="38" t="s">
        <v>437</v>
      </c>
      <c r="F22" s="39"/>
      <c r="G22" s="27" t="s">
        <v>455</v>
      </c>
      <c r="H22" s="27" t="s">
        <v>501</v>
      </c>
      <c r="I22" s="27"/>
      <c r="J22" s="27"/>
      <c r="K22" s="27"/>
      <c r="L22" s="27" t="s">
        <v>343</v>
      </c>
      <c r="M22" s="27" t="s">
        <v>404</v>
      </c>
      <c r="N22" s="27" t="s">
        <v>344</v>
      </c>
      <c r="O22" s="41">
        <v>2700</v>
      </c>
      <c r="P22" s="29"/>
      <c r="Q22" s="30"/>
      <c r="R22" s="30" t="s">
        <v>501</v>
      </c>
      <c r="S22" s="30"/>
      <c r="T22" s="30"/>
      <c r="U22" s="30"/>
      <c r="V22" s="30"/>
      <c r="W22" s="30"/>
      <c r="X22" s="30"/>
      <c r="Y22" s="30"/>
      <c r="Z22" s="30"/>
      <c r="AA22" s="31" t="s">
        <v>422</v>
      </c>
      <c r="AB22" s="31"/>
      <c r="AC22" s="31" t="s">
        <v>423</v>
      </c>
      <c r="AD22" s="32" t="s">
        <v>345</v>
      </c>
      <c r="AE22" s="33" t="s">
        <v>346</v>
      </c>
      <c r="AF22" s="34">
        <v>4</v>
      </c>
      <c r="AG22" s="34" t="s">
        <v>396</v>
      </c>
      <c r="AH22" s="34" t="s">
        <v>397</v>
      </c>
      <c r="AI22" s="35">
        <v>3</v>
      </c>
    </row>
    <row r="23" spans="1:35" ht="120.75">
      <c r="A23" s="21" t="s">
        <v>494</v>
      </c>
      <c r="B23" s="36" t="s">
        <v>341</v>
      </c>
      <c r="C23" s="39" t="s">
        <v>347</v>
      </c>
      <c r="D23" s="38" t="s">
        <v>497</v>
      </c>
      <c r="E23" s="38" t="s">
        <v>437</v>
      </c>
      <c r="F23" s="39" t="s">
        <v>348</v>
      </c>
      <c r="G23" s="27" t="s">
        <v>431</v>
      </c>
      <c r="H23" s="27"/>
      <c r="I23" s="27" t="s">
        <v>501</v>
      </c>
      <c r="J23" s="27"/>
      <c r="K23" s="27"/>
      <c r="L23" s="27" t="s">
        <v>349</v>
      </c>
      <c r="M23" s="27" t="s">
        <v>350</v>
      </c>
      <c r="N23" s="27" t="s">
        <v>339</v>
      </c>
      <c r="O23" s="41">
        <v>10500</v>
      </c>
      <c r="P23" s="29">
        <v>5800</v>
      </c>
      <c r="Q23" s="30"/>
      <c r="R23" s="30" t="s">
        <v>501</v>
      </c>
      <c r="S23" s="30"/>
      <c r="T23" s="30"/>
      <c r="U23" s="30"/>
      <c r="V23" s="30"/>
      <c r="W23" s="30"/>
      <c r="X23" s="30"/>
      <c r="Y23" s="30"/>
      <c r="Z23" s="30"/>
      <c r="AA23" s="31" t="s">
        <v>422</v>
      </c>
      <c r="AB23" s="31"/>
      <c r="AC23" s="31" t="s">
        <v>423</v>
      </c>
      <c r="AD23" s="32" t="s">
        <v>345</v>
      </c>
      <c r="AE23" s="33" t="s">
        <v>346</v>
      </c>
      <c r="AF23" s="34">
        <v>5</v>
      </c>
      <c r="AG23" s="34" t="s">
        <v>373</v>
      </c>
      <c r="AH23" s="34" t="s">
        <v>374</v>
      </c>
      <c r="AI23" s="35">
        <v>3</v>
      </c>
    </row>
    <row r="24" spans="1:35" ht="66">
      <c r="A24" s="21" t="s">
        <v>494</v>
      </c>
      <c r="B24" s="36" t="s">
        <v>351</v>
      </c>
      <c r="C24" s="39" t="s">
        <v>352</v>
      </c>
      <c r="D24" s="47" t="s">
        <v>436</v>
      </c>
      <c r="E24" s="38" t="s">
        <v>437</v>
      </c>
      <c r="F24" s="39"/>
      <c r="G24" s="48" t="s">
        <v>353</v>
      </c>
      <c r="H24" s="48"/>
      <c r="I24" s="48"/>
      <c r="J24" s="48"/>
      <c r="K24" s="48"/>
      <c r="L24" s="48" t="s">
        <v>353</v>
      </c>
      <c r="M24" s="27" t="s">
        <v>354</v>
      </c>
      <c r="N24" s="27"/>
      <c r="O24" s="41">
        <v>200</v>
      </c>
      <c r="P24" s="29"/>
      <c r="Q24" s="30"/>
      <c r="R24" s="30"/>
      <c r="S24" s="30" t="s">
        <v>501</v>
      </c>
      <c r="T24" s="30"/>
      <c r="U24" s="30"/>
      <c r="V24" s="30"/>
      <c r="W24" s="30"/>
      <c r="X24" s="30"/>
      <c r="Y24" s="30"/>
      <c r="Z24" s="30"/>
      <c r="AA24" s="31" t="s">
        <v>422</v>
      </c>
      <c r="AB24" s="31"/>
      <c r="AC24" s="31" t="s">
        <v>423</v>
      </c>
      <c r="AD24" s="32" t="s">
        <v>345</v>
      </c>
      <c r="AE24" s="33" t="s">
        <v>346</v>
      </c>
      <c r="AF24" s="34">
        <v>6</v>
      </c>
      <c r="AG24" s="34" t="s">
        <v>426</v>
      </c>
      <c r="AH24" s="34" t="s">
        <v>427</v>
      </c>
      <c r="AI24" s="35">
        <v>2</v>
      </c>
    </row>
    <row r="25" spans="1:35" ht="66">
      <c r="A25" s="21" t="s">
        <v>494</v>
      </c>
      <c r="B25" s="36" t="s">
        <v>355</v>
      </c>
      <c r="C25" s="39" t="s">
        <v>356</v>
      </c>
      <c r="D25" s="38" t="s">
        <v>497</v>
      </c>
      <c r="E25" s="38" t="s">
        <v>437</v>
      </c>
      <c r="F25" s="39" t="s">
        <v>357</v>
      </c>
      <c r="G25" s="27" t="s">
        <v>455</v>
      </c>
      <c r="H25" s="27" t="s">
        <v>501</v>
      </c>
      <c r="I25" s="27"/>
      <c r="J25" s="27"/>
      <c r="K25" s="27"/>
      <c r="L25" s="27" t="s">
        <v>301</v>
      </c>
      <c r="M25" s="27" t="s">
        <v>404</v>
      </c>
      <c r="N25" s="27"/>
      <c r="O25" s="41">
        <v>1800</v>
      </c>
      <c r="P25" s="29"/>
      <c r="Q25" s="30"/>
      <c r="R25" s="30" t="s">
        <v>501</v>
      </c>
      <c r="S25" s="30"/>
      <c r="T25" s="30"/>
      <c r="U25" s="30"/>
      <c r="V25" s="30"/>
      <c r="W25" s="30"/>
      <c r="X25" s="30"/>
      <c r="Y25" s="30"/>
      <c r="Z25" s="30"/>
      <c r="AA25" s="31" t="s">
        <v>422</v>
      </c>
      <c r="AB25" s="31"/>
      <c r="AC25" s="31" t="s">
        <v>423</v>
      </c>
      <c r="AD25" s="32" t="s">
        <v>345</v>
      </c>
      <c r="AE25" s="33" t="s">
        <v>346</v>
      </c>
      <c r="AF25" s="34">
        <v>4</v>
      </c>
      <c r="AG25" s="34" t="s">
        <v>396</v>
      </c>
      <c r="AH25" s="34" t="s">
        <v>397</v>
      </c>
      <c r="AI25" s="35">
        <v>3</v>
      </c>
    </row>
    <row r="26" spans="1:35" ht="76.5">
      <c r="A26" s="21" t="s">
        <v>494</v>
      </c>
      <c r="B26" s="36" t="s">
        <v>355</v>
      </c>
      <c r="C26" s="39" t="s">
        <v>302</v>
      </c>
      <c r="D26" s="38" t="s">
        <v>497</v>
      </c>
      <c r="E26" s="38" t="s">
        <v>437</v>
      </c>
      <c r="F26" s="39" t="s">
        <v>303</v>
      </c>
      <c r="G26" s="27" t="s">
        <v>304</v>
      </c>
      <c r="H26" s="27"/>
      <c r="I26" s="27"/>
      <c r="J26" s="27" t="s">
        <v>501</v>
      </c>
      <c r="K26" s="27"/>
      <c r="L26" s="27" t="s">
        <v>305</v>
      </c>
      <c r="M26" s="27" t="s">
        <v>306</v>
      </c>
      <c r="N26" s="27"/>
      <c r="O26" s="41">
        <v>0</v>
      </c>
      <c r="P26" s="29"/>
      <c r="Q26" s="30"/>
      <c r="R26" s="30"/>
      <c r="S26" s="30" t="s">
        <v>501</v>
      </c>
      <c r="T26" s="30"/>
      <c r="U26" s="30"/>
      <c r="V26" s="30"/>
      <c r="W26" s="30"/>
      <c r="X26" s="30"/>
      <c r="Y26" s="30"/>
      <c r="Z26" s="30" t="s">
        <v>501</v>
      </c>
      <c r="AA26" s="31" t="s">
        <v>422</v>
      </c>
      <c r="AB26" s="31"/>
      <c r="AC26" s="31" t="s">
        <v>423</v>
      </c>
      <c r="AD26" s="32" t="s">
        <v>307</v>
      </c>
      <c r="AE26" s="33" t="s">
        <v>308</v>
      </c>
      <c r="AF26" s="34">
        <v>6</v>
      </c>
      <c r="AG26" s="34" t="s">
        <v>426</v>
      </c>
      <c r="AH26" s="34" t="s">
        <v>427</v>
      </c>
      <c r="AI26" s="35">
        <v>2</v>
      </c>
    </row>
    <row r="27" spans="1:35" ht="109.5">
      <c r="A27" s="21" t="s">
        <v>494</v>
      </c>
      <c r="B27" s="36" t="s">
        <v>355</v>
      </c>
      <c r="C27" s="39" t="s">
        <v>309</v>
      </c>
      <c r="D27" s="47" t="s">
        <v>310</v>
      </c>
      <c r="E27" s="38" t="s">
        <v>437</v>
      </c>
      <c r="F27" s="39" t="s">
        <v>311</v>
      </c>
      <c r="G27" s="27" t="s">
        <v>431</v>
      </c>
      <c r="H27" s="27"/>
      <c r="I27" s="27" t="s">
        <v>501</v>
      </c>
      <c r="J27" s="27"/>
      <c r="K27" s="27"/>
      <c r="L27" s="48" t="s">
        <v>312</v>
      </c>
      <c r="M27" s="27" t="s">
        <v>313</v>
      </c>
      <c r="N27" s="27"/>
      <c r="O27" s="41">
        <v>0</v>
      </c>
      <c r="P27" s="29"/>
      <c r="Q27" s="30"/>
      <c r="R27" s="30"/>
      <c r="S27" s="30"/>
      <c r="T27" s="30"/>
      <c r="U27" s="30"/>
      <c r="V27" s="30"/>
      <c r="W27" s="30"/>
      <c r="X27" s="30"/>
      <c r="Y27" s="30"/>
      <c r="Z27" s="30" t="s">
        <v>501</v>
      </c>
      <c r="AA27" s="31" t="s">
        <v>422</v>
      </c>
      <c r="AB27" s="31"/>
      <c r="AC27" s="31" t="s">
        <v>423</v>
      </c>
      <c r="AD27" s="32" t="s">
        <v>307</v>
      </c>
      <c r="AE27" s="33" t="s">
        <v>308</v>
      </c>
      <c r="AF27" s="34">
        <v>6</v>
      </c>
      <c r="AG27" s="34" t="s">
        <v>426</v>
      </c>
      <c r="AH27" s="34" t="s">
        <v>427</v>
      </c>
      <c r="AI27" s="35">
        <v>2</v>
      </c>
    </row>
    <row r="28" spans="1:35" ht="66">
      <c r="A28" s="21" t="s">
        <v>494</v>
      </c>
      <c r="B28" s="25" t="s">
        <v>314</v>
      </c>
      <c r="C28" s="45" t="s">
        <v>315</v>
      </c>
      <c r="D28" s="25" t="s">
        <v>497</v>
      </c>
      <c r="E28" s="25" t="s">
        <v>498</v>
      </c>
      <c r="F28" s="23" t="s">
        <v>316</v>
      </c>
      <c r="G28" s="26" t="s">
        <v>317</v>
      </c>
      <c r="H28" s="26"/>
      <c r="I28" s="26"/>
      <c r="J28" s="26"/>
      <c r="K28" s="26" t="s">
        <v>501</v>
      </c>
      <c r="L28" s="26" t="s">
        <v>318</v>
      </c>
      <c r="M28" s="26" t="s">
        <v>319</v>
      </c>
      <c r="N28" s="27"/>
      <c r="O28" s="41">
        <v>0</v>
      </c>
      <c r="P28" s="29"/>
      <c r="Q28" s="30"/>
      <c r="R28" s="30"/>
      <c r="S28" s="30"/>
      <c r="T28" s="30"/>
      <c r="U28" s="30"/>
      <c r="V28" s="30"/>
      <c r="W28" s="30"/>
      <c r="X28" s="30"/>
      <c r="Y28" s="30" t="s">
        <v>501</v>
      </c>
      <c r="Z28" s="30"/>
      <c r="AA28" s="31" t="s">
        <v>422</v>
      </c>
      <c r="AB28" s="31"/>
      <c r="AC28" s="31" t="s">
        <v>423</v>
      </c>
      <c r="AD28" s="32" t="s">
        <v>424</v>
      </c>
      <c r="AE28" s="33" t="s">
        <v>425</v>
      </c>
      <c r="AF28" s="34">
        <v>10</v>
      </c>
      <c r="AG28" s="34" t="s">
        <v>320</v>
      </c>
      <c r="AH28" s="34" t="s">
        <v>321</v>
      </c>
      <c r="AI28" s="35">
        <v>3</v>
      </c>
    </row>
    <row r="29" spans="1:35" ht="132">
      <c r="A29" s="21" t="s">
        <v>494</v>
      </c>
      <c r="B29" s="25" t="s">
        <v>322</v>
      </c>
      <c r="C29" s="42" t="s">
        <v>323</v>
      </c>
      <c r="D29" s="38" t="s">
        <v>497</v>
      </c>
      <c r="E29" s="25" t="s">
        <v>498</v>
      </c>
      <c r="F29" s="23" t="s">
        <v>324</v>
      </c>
      <c r="G29" s="26" t="s">
        <v>325</v>
      </c>
      <c r="H29" s="26"/>
      <c r="I29" s="26" t="s">
        <v>501</v>
      </c>
      <c r="J29" s="26"/>
      <c r="K29" s="26" t="s">
        <v>501</v>
      </c>
      <c r="L29" s="26" t="s">
        <v>326</v>
      </c>
      <c r="M29" s="26" t="s">
        <v>327</v>
      </c>
      <c r="N29" s="27" t="s">
        <v>328</v>
      </c>
      <c r="O29" s="28">
        <v>0</v>
      </c>
      <c r="P29" s="29"/>
      <c r="Q29" s="30"/>
      <c r="R29" s="30"/>
      <c r="S29" s="30"/>
      <c r="T29" s="30" t="s">
        <v>501</v>
      </c>
      <c r="U29" s="30"/>
      <c r="V29" s="30"/>
      <c r="W29" s="30"/>
      <c r="X29" s="30"/>
      <c r="Y29" s="30"/>
      <c r="Z29" s="30" t="s">
        <v>501</v>
      </c>
      <c r="AA29" s="31" t="s">
        <v>329</v>
      </c>
      <c r="AB29" s="31"/>
      <c r="AC29" s="31" t="s">
        <v>330</v>
      </c>
      <c r="AD29" s="32" t="s">
        <v>331</v>
      </c>
      <c r="AE29" s="33" t="s">
        <v>282</v>
      </c>
      <c r="AF29" s="34">
        <v>11</v>
      </c>
      <c r="AG29" s="49" t="s">
        <v>320</v>
      </c>
      <c r="AH29" s="34" t="s">
        <v>321</v>
      </c>
      <c r="AI29" s="35">
        <v>3</v>
      </c>
    </row>
    <row r="30" spans="1:35" ht="109.5">
      <c r="A30" s="21" t="s">
        <v>494</v>
      </c>
      <c r="B30" s="22" t="s">
        <v>283</v>
      </c>
      <c r="C30" s="23" t="s">
        <v>284</v>
      </c>
      <c r="D30" s="25" t="s">
        <v>497</v>
      </c>
      <c r="E30" s="25" t="s">
        <v>498</v>
      </c>
      <c r="F30" s="23" t="s">
        <v>285</v>
      </c>
      <c r="G30" s="27" t="s">
        <v>431</v>
      </c>
      <c r="H30" s="27"/>
      <c r="I30" s="27" t="s">
        <v>501</v>
      </c>
      <c r="J30" s="27"/>
      <c r="K30" s="27"/>
      <c r="L30" s="27" t="s">
        <v>286</v>
      </c>
      <c r="M30" s="27" t="s">
        <v>287</v>
      </c>
      <c r="N30" s="27" t="s">
        <v>288</v>
      </c>
      <c r="O30" s="41">
        <v>0</v>
      </c>
      <c r="P30" s="29"/>
      <c r="Q30" s="30"/>
      <c r="R30" s="30" t="s">
        <v>501</v>
      </c>
      <c r="S30" s="30"/>
      <c r="T30" s="30"/>
      <c r="U30" s="30"/>
      <c r="V30" s="30"/>
      <c r="W30" s="30"/>
      <c r="X30" s="30"/>
      <c r="Y30" s="30"/>
      <c r="Z30" s="30"/>
      <c r="AA30" s="31" t="s">
        <v>422</v>
      </c>
      <c r="AB30" s="31"/>
      <c r="AC30" s="31" t="s">
        <v>423</v>
      </c>
      <c r="AD30" s="32" t="s">
        <v>307</v>
      </c>
      <c r="AE30" s="33" t="s">
        <v>308</v>
      </c>
      <c r="AF30" s="34">
        <v>12</v>
      </c>
      <c r="AG30" s="34" t="s">
        <v>289</v>
      </c>
      <c r="AH30" s="34" t="s">
        <v>308</v>
      </c>
      <c r="AI30" s="35">
        <v>3</v>
      </c>
    </row>
    <row r="31" spans="1:35" ht="76.5">
      <c r="A31" s="21" t="s">
        <v>494</v>
      </c>
      <c r="B31" s="22" t="s">
        <v>283</v>
      </c>
      <c r="C31" s="23" t="s">
        <v>284</v>
      </c>
      <c r="D31" s="50" t="s">
        <v>310</v>
      </c>
      <c r="E31" s="25" t="s">
        <v>498</v>
      </c>
      <c r="F31" s="23" t="s">
        <v>290</v>
      </c>
      <c r="G31" s="27" t="s">
        <v>431</v>
      </c>
      <c r="H31" s="27"/>
      <c r="I31" s="27" t="s">
        <v>501</v>
      </c>
      <c r="J31" s="27"/>
      <c r="K31" s="27"/>
      <c r="L31" s="27" t="s">
        <v>291</v>
      </c>
      <c r="M31" s="27" t="s">
        <v>292</v>
      </c>
      <c r="N31" s="27" t="s">
        <v>288</v>
      </c>
      <c r="O31" s="41">
        <v>0</v>
      </c>
      <c r="P31" s="29"/>
      <c r="Q31" s="30" t="s">
        <v>501</v>
      </c>
      <c r="R31" s="30" t="s">
        <v>501</v>
      </c>
      <c r="S31" s="30"/>
      <c r="T31" s="30"/>
      <c r="U31" s="30"/>
      <c r="V31" s="30"/>
      <c r="W31" s="30"/>
      <c r="X31" s="30"/>
      <c r="Y31" s="30"/>
      <c r="Z31" s="30"/>
      <c r="AA31" s="31" t="s">
        <v>422</v>
      </c>
      <c r="AB31" s="31"/>
      <c r="AC31" s="31" t="s">
        <v>423</v>
      </c>
      <c r="AD31" s="32" t="s">
        <v>307</v>
      </c>
      <c r="AE31" s="33" t="s">
        <v>308</v>
      </c>
      <c r="AF31" s="34">
        <v>12</v>
      </c>
      <c r="AG31" s="34" t="s">
        <v>289</v>
      </c>
      <c r="AH31" s="34" t="s">
        <v>308</v>
      </c>
      <c r="AI31" s="35">
        <v>3</v>
      </c>
    </row>
    <row r="32" spans="1:35" ht="66">
      <c r="A32" s="21" t="s">
        <v>494</v>
      </c>
      <c r="B32" s="36" t="s">
        <v>293</v>
      </c>
      <c r="C32" s="39" t="s">
        <v>294</v>
      </c>
      <c r="D32" s="38" t="s">
        <v>497</v>
      </c>
      <c r="E32" s="38" t="s">
        <v>437</v>
      </c>
      <c r="F32" s="39" t="s">
        <v>295</v>
      </c>
      <c r="G32" s="27" t="s">
        <v>296</v>
      </c>
      <c r="H32" s="27"/>
      <c r="I32" s="27" t="s">
        <v>501</v>
      </c>
      <c r="J32" s="27" t="s">
        <v>501</v>
      </c>
      <c r="K32" s="27"/>
      <c r="L32" s="27" t="s">
        <v>297</v>
      </c>
      <c r="M32" s="27" t="s">
        <v>298</v>
      </c>
      <c r="N32" s="27" t="s">
        <v>299</v>
      </c>
      <c r="O32" s="41">
        <v>11000</v>
      </c>
      <c r="P32" s="29"/>
      <c r="Q32" s="30" t="s">
        <v>501</v>
      </c>
      <c r="R32" s="30"/>
      <c r="S32" s="30"/>
      <c r="T32" s="30"/>
      <c r="U32" s="30"/>
      <c r="V32" s="30"/>
      <c r="W32" s="30"/>
      <c r="X32" s="30"/>
      <c r="Y32" s="30"/>
      <c r="Z32" s="30"/>
      <c r="AA32" s="31" t="s">
        <v>300</v>
      </c>
      <c r="AB32" s="31"/>
      <c r="AC32" s="31" t="s">
        <v>246</v>
      </c>
      <c r="AD32" s="32" t="s">
        <v>247</v>
      </c>
      <c r="AE32" s="33" t="s">
        <v>248</v>
      </c>
      <c r="AF32" s="34">
        <v>7</v>
      </c>
      <c r="AG32" s="34" t="s">
        <v>249</v>
      </c>
      <c r="AH32" s="34" t="s">
        <v>395</v>
      </c>
      <c r="AI32" s="35">
        <v>3</v>
      </c>
    </row>
    <row r="33" spans="1:35" ht="66">
      <c r="A33" s="21" t="s">
        <v>494</v>
      </c>
      <c r="B33" s="36" t="s">
        <v>250</v>
      </c>
      <c r="C33" s="39" t="s">
        <v>251</v>
      </c>
      <c r="D33" s="38" t="s">
        <v>497</v>
      </c>
      <c r="E33" s="38" t="s">
        <v>437</v>
      </c>
      <c r="F33" s="39" t="s">
        <v>252</v>
      </c>
      <c r="G33" s="27" t="s">
        <v>296</v>
      </c>
      <c r="H33" s="27"/>
      <c r="I33" s="27" t="s">
        <v>501</v>
      </c>
      <c r="J33" s="27" t="s">
        <v>501</v>
      </c>
      <c r="K33" s="27"/>
      <c r="L33" s="27" t="s">
        <v>253</v>
      </c>
      <c r="M33" s="27" t="s">
        <v>254</v>
      </c>
      <c r="N33" s="27" t="s">
        <v>299</v>
      </c>
      <c r="O33" s="41">
        <v>1500</v>
      </c>
      <c r="P33" s="29"/>
      <c r="Q33" s="30" t="s">
        <v>501</v>
      </c>
      <c r="R33" s="30"/>
      <c r="S33" s="30"/>
      <c r="T33" s="30"/>
      <c r="U33" s="30"/>
      <c r="V33" s="30"/>
      <c r="W33" s="30"/>
      <c r="X33" s="30"/>
      <c r="Y33" s="30"/>
      <c r="Z33" s="30"/>
      <c r="AA33" s="31" t="s">
        <v>255</v>
      </c>
      <c r="AB33" s="31"/>
      <c r="AC33" s="31" t="s">
        <v>256</v>
      </c>
      <c r="AD33" s="32" t="s">
        <v>257</v>
      </c>
      <c r="AE33" s="33" t="s">
        <v>321</v>
      </c>
      <c r="AF33" s="34">
        <v>7</v>
      </c>
      <c r="AG33" s="34" t="s">
        <v>249</v>
      </c>
      <c r="AH33" s="34" t="s">
        <v>395</v>
      </c>
      <c r="AI33" s="35">
        <v>3</v>
      </c>
    </row>
    <row r="34" spans="1:35" ht="66">
      <c r="A34" s="21" t="s">
        <v>494</v>
      </c>
      <c r="B34" s="36" t="s">
        <v>258</v>
      </c>
      <c r="C34" s="39" t="s">
        <v>259</v>
      </c>
      <c r="D34" s="38" t="s">
        <v>445</v>
      </c>
      <c r="E34" s="38" t="s">
        <v>437</v>
      </c>
      <c r="F34" s="39" t="s">
        <v>260</v>
      </c>
      <c r="G34" s="27" t="s">
        <v>431</v>
      </c>
      <c r="H34" s="27"/>
      <c r="I34" s="27" t="s">
        <v>501</v>
      </c>
      <c r="J34" s="27"/>
      <c r="K34" s="27"/>
      <c r="L34" s="27" t="s">
        <v>261</v>
      </c>
      <c r="M34" s="27" t="s">
        <v>262</v>
      </c>
      <c r="N34" s="27" t="s">
        <v>299</v>
      </c>
      <c r="O34" s="41">
        <v>0</v>
      </c>
      <c r="P34" s="29"/>
      <c r="Q34" s="30" t="s">
        <v>501</v>
      </c>
      <c r="R34" s="30"/>
      <c r="S34" s="30"/>
      <c r="T34" s="30"/>
      <c r="U34" s="30"/>
      <c r="V34" s="30"/>
      <c r="W34" s="30"/>
      <c r="X34" s="30"/>
      <c r="Y34" s="30"/>
      <c r="Z34" s="30"/>
      <c r="AA34" s="31" t="s">
        <v>255</v>
      </c>
      <c r="AB34" s="31"/>
      <c r="AC34" s="31" t="s">
        <v>256</v>
      </c>
      <c r="AD34" s="32" t="s">
        <v>257</v>
      </c>
      <c r="AE34" s="33" t="s">
        <v>321</v>
      </c>
      <c r="AF34" s="34">
        <v>7</v>
      </c>
      <c r="AG34" s="34" t="s">
        <v>263</v>
      </c>
      <c r="AH34" s="34" t="s">
        <v>395</v>
      </c>
      <c r="AI34" s="35">
        <v>3</v>
      </c>
    </row>
    <row r="35" spans="1:35" ht="66">
      <c r="A35" s="21" t="s">
        <v>494</v>
      </c>
      <c r="B35" s="36" t="s">
        <v>264</v>
      </c>
      <c r="C35" s="39" t="s">
        <v>265</v>
      </c>
      <c r="D35" s="38" t="s">
        <v>497</v>
      </c>
      <c r="E35" s="38" t="s">
        <v>437</v>
      </c>
      <c r="F35" s="39" t="s">
        <v>266</v>
      </c>
      <c r="G35" s="27" t="s">
        <v>267</v>
      </c>
      <c r="H35" s="27"/>
      <c r="I35" s="27"/>
      <c r="J35" s="27"/>
      <c r="K35" s="27" t="s">
        <v>501</v>
      </c>
      <c r="L35" s="27" t="s">
        <v>268</v>
      </c>
      <c r="M35" s="27" t="s">
        <v>269</v>
      </c>
      <c r="N35" s="27" t="s">
        <v>270</v>
      </c>
      <c r="O35" s="41">
        <v>0</v>
      </c>
      <c r="P35" s="29"/>
      <c r="Q35" s="30" t="s">
        <v>501</v>
      </c>
      <c r="R35" s="30"/>
      <c r="S35" s="30"/>
      <c r="T35" s="30"/>
      <c r="U35" s="30"/>
      <c r="V35" s="30"/>
      <c r="W35" s="30"/>
      <c r="X35" s="30"/>
      <c r="Y35" s="30"/>
      <c r="Z35" s="30"/>
      <c r="AA35" s="31" t="s">
        <v>255</v>
      </c>
      <c r="AB35" s="31"/>
      <c r="AC35" s="31" t="s">
        <v>256</v>
      </c>
      <c r="AD35" s="32" t="s">
        <v>257</v>
      </c>
      <c r="AE35" s="33" t="s">
        <v>321</v>
      </c>
      <c r="AF35" s="34">
        <v>7</v>
      </c>
      <c r="AG35" s="34" t="s">
        <v>249</v>
      </c>
      <c r="AH35" s="34" t="s">
        <v>395</v>
      </c>
      <c r="AI35" s="35">
        <v>3</v>
      </c>
    </row>
    <row r="36" spans="1:35" ht="66">
      <c r="A36" s="21" t="s">
        <v>494</v>
      </c>
      <c r="B36" s="22" t="s">
        <v>271</v>
      </c>
      <c r="C36" s="23" t="s">
        <v>272</v>
      </c>
      <c r="D36" s="25" t="s">
        <v>445</v>
      </c>
      <c r="E36" s="25" t="s">
        <v>498</v>
      </c>
      <c r="F36" s="23" t="s">
        <v>273</v>
      </c>
      <c r="G36" s="26" t="s">
        <v>274</v>
      </c>
      <c r="H36" s="26"/>
      <c r="I36" s="26"/>
      <c r="J36" s="26" t="s">
        <v>501</v>
      </c>
      <c r="K36" s="26"/>
      <c r="L36" s="26" t="s">
        <v>275</v>
      </c>
      <c r="M36" s="27" t="s">
        <v>276</v>
      </c>
      <c r="N36" s="27" t="s">
        <v>277</v>
      </c>
      <c r="O36" s="28">
        <v>0</v>
      </c>
      <c r="P36" s="29"/>
      <c r="Q36" s="30" t="s">
        <v>501</v>
      </c>
      <c r="R36" s="30" t="s">
        <v>501</v>
      </c>
      <c r="S36" s="30"/>
      <c r="T36" s="30"/>
      <c r="U36" s="30"/>
      <c r="V36" s="30"/>
      <c r="W36" s="30"/>
      <c r="X36" s="30"/>
      <c r="Y36" s="30"/>
      <c r="Z36" s="30"/>
      <c r="AA36" s="31" t="s">
        <v>255</v>
      </c>
      <c r="AB36" s="31"/>
      <c r="AC36" s="31" t="s">
        <v>256</v>
      </c>
      <c r="AD36" s="32" t="s">
        <v>257</v>
      </c>
      <c r="AE36" s="33" t="s">
        <v>321</v>
      </c>
      <c r="AF36" s="34">
        <v>7</v>
      </c>
      <c r="AG36" s="34" t="s">
        <v>249</v>
      </c>
      <c r="AH36" s="34" t="s">
        <v>395</v>
      </c>
      <c r="AI36" s="35">
        <v>3</v>
      </c>
    </row>
    <row r="37" spans="1:35" ht="76.5">
      <c r="A37" s="21" t="s">
        <v>494</v>
      </c>
      <c r="B37" s="25" t="s">
        <v>278</v>
      </c>
      <c r="C37" s="42" t="s">
        <v>279</v>
      </c>
      <c r="D37" s="25" t="s">
        <v>445</v>
      </c>
      <c r="E37" s="25" t="s">
        <v>498</v>
      </c>
      <c r="F37" s="23" t="s">
        <v>280</v>
      </c>
      <c r="G37" s="26" t="s">
        <v>281</v>
      </c>
      <c r="H37" s="26" t="s">
        <v>501</v>
      </c>
      <c r="I37" s="26"/>
      <c r="J37" s="26" t="s">
        <v>501</v>
      </c>
      <c r="K37" s="26" t="s">
        <v>501</v>
      </c>
      <c r="L37" s="26" t="s">
        <v>226</v>
      </c>
      <c r="M37" s="26" t="s">
        <v>449</v>
      </c>
      <c r="N37" s="27"/>
      <c r="O37" s="28">
        <v>0</v>
      </c>
      <c r="P37" s="29"/>
      <c r="Q37" s="30" t="s">
        <v>501</v>
      </c>
      <c r="R37" s="30" t="s">
        <v>501</v>
      </c>
      <c r="S37" s="30" t="s">
        <v>501</v>
      </c>
      <c r="T37" s="30"/>
      <c r="U37" s="30" t="s">
        <v>501</v>
      </c>
      <c r="V37" s="30" t="s">
        <v>501</v>
      </c>
      <c r="W37" s="30" t="s">
        <v>501</v>
      </c>
      <c r="X37" s="30"/>
      <c r="Y37" s="30" t="s">
        <v>501</v>
      </c>
      <c r="Z37" s="30" t="s">
        <v>501</v>
      </c>
      <c r="AA37" s="31" t="s">
        <v>255</v>
      </c>
      <c r="AB37" s="31"/>
      <c r="AC37" s="31" t="s">
        <v>256</v>
      </c>
      <c r="AD37" s="32" t="s">
        <v>257</v>
      </c>
      <c r="AE37" s="33" t="s">
        <v>321</v>
      </c>
      <c r="AF37" s="34">
        <v>11</v>
      </c>
      <c r="AG37" s="34" t="s">
        <v>450</v>
      </c>
      <c r="AH37" s="34" t="s">
        <v>451</v>
      </c>
      <c r="AI37" s="35">
        <v>3</v>
      </c>
    </row>
    <row r="38" spans="1:35" ht="66">
      <c r="A38" s="21" t="s">
        <v>494</v>
      </c>
      <c r="B38" s="36" t="s">
        <v>227</v>
      </c>
      <c r="C38" s="39" t="s">
        <v>228</v>
      </c>
      <c r="D38" s="38" t="s">
        <v>436</v>
      </c>
      <c r="E38" s="38" t="s">
        <v>437</v>
      </c>
      <c r="F38" s="39" t="s">
        <v>229</v>
      </c>
      <c r="G38" s="40" t="s">
        <v>437</v>
      </c>
      <c r="H38" s="40"/>
      <c r="I38" s="40"/>
      <c r="J38" s="40"/>
      <c r="K38" s="40"/>
      <c r="L38" s="27" t="s">
        <v>230</v>
      </c>
      <c r="M38" s="27" t="s">
        <v>231</v>
      </c>
      <c r="N38" s="27"/>
      <c r="O38" s="41">
        <v>1800</v>
      </c>
      <c r="P38" s="29"/>
      <c r="Q38" s="30"/>
      <c r="R38" s="30" t="s">
        <v>501</v>
      </c>
      <c r="S38" s="30"/>
      <c r="T38" s="30"/>
      <c r="U38" s="30"/>
      <c r="V38" s="30"/>
      <c r="W38" s="30"/>
      <c r="X38" s="30"/>
      <c r="Y38" s="30"/>
      <c r="Z38" s="30"/>
      <c r="AA38" s="31" t="s">
        <v>255</v>
      </c>
      <c r="AB38" s="31"/>
      <c r="AC38" s="31" t="s">
        <v>256</v>
      </c>
      <c r="AD38" s="32" t="s">
        <v>257</v>
      </c>
      <c r="AE38" s="33" t="s">
        <v>321</v>
      </c>
      <c r="AF38" s="34">
        <v>4</v>
      </c>
      <c r="AG38" s="34" t="s">
        <v>396</v>
      </c>
      <c r="AH38" s="34" t="s">
        <v>335</v>
      </c>
      <c r="AI38" s="35">
        <v>3</v>
      </c>
    </row>
    <row r="39" spans="1:35" ht="99">
      <c r="A39" s="21" t="s">
        <v>494</v>
      </c>
      <c r="B39" s="36" t="s">
        <v>227</v>
      </c>
      <c r="C39" s="39" t="s">
        <v>232</v>
      </c>
      <c r="D39" s="38" t="s">
        <v>497</v>
      </c>
      <c r="E39" s="38" t="s">
        <v>437</v>
      </c>
      <c r="F39" s="39" t="s">
        <v>233</v>
      </c>
      <c r="G39" s="27" t="s">
        <v>234</v>
      </c>
      <c r="H39" s="27" t="s">
        <v>501</v>
      </c>
      <c r="I39" s="27"/>
      <c r="J39" s="27"/>
      <c r="K39" s="27"/>
      <c r="L39" s="27" t="s">
        <v>235</v>
      </c>
      <c r="M39" s="27" t="s">
        <v>350</v>
      </c>
      <c r="N39" s="27" t="s">
        <v>339</v>
      </c>
      <c r="O39" s="41">
        <v>0</v>
      </c>
      <c r="P39" s="29">
        <v>64938.15</v>
      </c>
      <c r="Q39" s="30"/>
      <c r="R39" s="30" t="s">
        <v>501</v>
      </c>
      <c r="S39" s="30"/>
      <c r="T39" s="30"/>
      <c r="U39" s="30"/>
      <c r="V39" s="30"/>
      <c r="W39" s="30"/>
      <c r="X39" s="30"/>
      <c r="Y39" s="30"/>
      <c r="Z39" s="30"/>
      <c r="AA39" s="31" t="s">
        <v>255</v>
      </c>
      <c r="AB39" s="31"/>
      <c r="AC39" s="31" t="s">
        <v>256</v>
      </c>
      <c r="AD39" s="32" t="s">
        <v>257</v>
      </c>
      <c r="AE39" s="33" t="s">
        <v>321</v>
      </c>
      <c r="AF39" s="34">
        <v>5</v>
      </c>
      <c r="AG39" s="34" t="s">
        <v>373</v>
      </c>
      <c r="AH39" s="34" t="s">
        <v>374</v>
      </c>
      <c r="AI39" s="35">
        <v>3</v>
      </c>
    </row>
    <row r="40" spans="1:35" ht="66">
      <c r="A40" s="21" t="s">
        <v>494</v>
      </c>
      <c r="B40" s="22" t="s">
        <v>227</v>
      </c>
      <c r="C40" s="23" t="s">
        <v>236</v>
      </c>
      <c r="D40" s="25" t="s">
        <v>436</v>
      </c>
      <c r="E40" s="25" t="s">
        <v>498</v>
      </c>
      <c r="F40" s="23" t="s">
        <v>233</v>
      </c>
      <c r="G40" s="40" t="s">
        <v>437</v>
      </c>
      <c r="H40" s="40"/>
      <c r="I40" s="40"/>
      <c r="J40" s="40"/>
      <c r="K40" s="40"/>
      <c r="L40" s="27" t="s">
        <v>237</v>
      </c>
      <c r="M40" s="27" t="s">
        <v>238</v>
      </c>
      <c r="N40" s="27"/>
      <c r="O40" s="41">
        <v>0</v>
      </c>
      <c r="P40" s="29"/>
      <c r="Q40" s="30"/>
      <c r="R40" s="30" t="s">
        <v>501</v>
      </c>
      <c r="S40" s="30"/>
      <c r="T40" s="30"/>
      <c r="U40" s="30"/>
      <c r="V40" s="30"/>
      <c r="W40" s="30"/>
      <c r="X40" s="30"/>
      <c r="Y40" s="30"/>
      <c r="Z40" s="30"/>
      <c r="AA40" s="31" t="s">
        <v>255</v>
      </c>
      <c r="AB40" s="31"/>
      <c r="AC40" s="31" t="s">
        <v>256</v>
      </c>
      <c r="AD40" s="32" t="s">
        <v>257</v>
      </c>
      <c r="AE40" s="33" t="s">
        <v>321</v>
      </c>
      <c r="AF40" s="34">
        <v>5.1</v>
      </c>
      <c r="AG40" s="34" t="s">
        <v>380</v>
      </c>
      <c r="AH40" s="34" t="s">
        <v>381</v>
      </c>
      <c r="AI40" s="35">
        <v>3</v>
      </c>
    </row>
    <row r="41" spans="1:35" ht="87.75">
      <c r="A41" s="21" t="s">
        <v>494</v>
      </c>
      <c r="B41" s="36" t="s">
        <v>239</v>
      </c>
      <c r="C41" s="39" t="s">
        <v>240</v>
      </c>
      <c r="D41" s="38" t="s">
        <v>445</v>
      </c>
      <c r="E41" s="38" t="s">
        <v>437</v>
      </c>
      <c r="F41" s="39" t="s">
        <v>241</v>
      </c>
      <c r="G41" s="27" t="s">
        <v>242</v>
      </c>
      <c r="H41" s="27"/>
      <c r="I41" s="27" t="s">
        <v>501</v>
      </c>
      <c r="J41" s="27" t="s">
        <v>501</v>
      </c>
      <c r="K41" s="27"/>
      <c r="L41" s="27" t="s">
        <v>243</v>
      </c>
      <c r="M41" s="26" t="s">
        <v>244</v>
      </c>
      <c r="N41" s="27"/>
      <c r="O41" s="41">
        <v>27000</v>
      </c>
      <c r="P41" s="29"/>
      <c r="Q41" s="30" t="s">
        <v>501</v>
      </c>
      <c r="R41" s="30" t="s">
        <v>501</v>
      </c>
      <c r="S41" s="30" t="s">
        <v>501</v>
      </c>
      <c r="T41" s="30" t="s">
        <v>501</v>
      </c>
      <c r="U41" s="30" t="s">
        <v>501</v>
      </c>
      <c r="V41" s="30" t="s">
        <v>501</v>
      </c>
      <c r="W41" s="30" t="s">
        <v>501</v>
      </c>
      <c r="X41" s="30"/>
      <c r="Y41" s="30" t="s">
        <v>501</v>
      </c>
      <c r="Z41" s="30" t="s">
        <v>501</v>
      </c>
      <c r="AA41" s="31" t="s">
        <v>422</v>
      </c>
      <c r="AB41" s="31"/>
      <c r="AC41" s="31" t="s">
        <v>423</v>
      </c>
      <c r="AD41" s="32" t="s">
        <v>424</v>
      </c>
      <c r="AE41" s="33" t="s">
        <v>425</v>
      </c>
      <c r="AF41" s="34">
        <v>11</v>
      </c>
      <c r="AG41" s="34" t="s">
        <v>450</v>
      </c>
      <c r="AH41" s="34" t="s">
        <v>451</v>
      </c>
      <c r="AI41" s="35">
        <v>3</v>
      </c>
    </row>
    <row r="42" spans="1:35" ht="87.75">
      <c r="A42" s="21" t="s">
        <v>245</v>
      </c>
      <c r="B42" s="36" t="s">
        <v>204</v>
      </c>
      <c r="C42" s="39" t="s">
        <v>205</v>
      </c>
      <c r="D42" s="38" t="s">
        <v>497</v>
      </c>
      <c r="E42" s="38" t="s">
        <v>437</v>
      </c>
      <c r="F42" s="39" t="s">
        <v>206</v>
      </c>
      <c r="G42" s="40" t="s">
        <v>455</v>
      </c>
      <c r="H42" s="40" t="s">
        <v>501</v>
      </c>
      <c r="I42" s="40"/>
      <c r="J42" s="40"/>
      <c r="K42" s="40"/>
      <c r="L42" s="27" t="s">
        <v>207</v>
      </c>
      <c r="M42" s="27" t="s">
        <v>208</v>
      </c>
      <c r="N42" s="27"/>
      <c r="O42" s="41">
        <v>5000</v>
      </c>
      <c r="P42" s="29"/>
      <c r="Q42" s="30"/>
      <c r="R42" s="30" t="s">
        <v>501</v>
      </c>
      <c r="S42" s="30"/>
      <c r="T42" s="30"/>
      <c r="U42" s="30"/>
      <c r="V42" s="30"/>
      <c r="W42" s="30"/>
      <c r="X42" s="30"/>
      <c r="Y42" s="30"/>
      <c r="Z42" s="30"/>
      <c r="AA42" s="31" t="s">
        <v>255</v>
      </c>
      <c r="AB42" s="31"/>
      <c r="AC42" s="31" t="s">
        <v>256</v>
      </c>
      <c r="AD42" s="32" t="s">
        <v>257</v>
      </c>
      <c r="AE42" s="33" t="s">
        <v>321</v>
      </c>
      <c r="AF42" s="34">
        <v>4</v>
      </c>
      <c r="AG42" s="34" t="s">
        <v>396</v>
      </c>
      <c r="AH42" s="34" t="s">
        <v>397</v>
      </c>
      <c r="AI42" s="35">
        <v>3</v>
      </c>
    </row>
    <row r="43" spans="1:35" ht="109.5">
      <c r="A43" s="21" t="s">
        <v>245</v>
      </c>
      <c r="B43" s="36" t="s">
        <v>209</v>
      </c>
      <c r="C43" s="39" t="s">
        <v>210</v>
      </c>
      <c r="D43" s="38" t="s">
        <v>497</v>
      </c>
      <c r="E43" s="38" t="s">
        <v>437</v>
      </c>
      <c r="F43" s="39" t="s">
        <v>206</v>
      </c>
      <c r="G43" s="27" t="s">
        <v>455</v>
      </c>
      <c r="H43" s="27" t="s">
        <v>501</v>
      </c>
      <c r="I43" s="27"/>
      <c r="J43" s="27"/>
      <c r="K43" s="27"/>
      <c r="L43" s="27" t="s">
        <v>211</v>
      </c>
      <c r="M43" s="27" t="s">
        <v>212</v>
      </c>
      <c r="N43" s="27"/>
      <c r="O43" s="41">
        <v>5000</v>
      </c>
      <c r="P43" s="29"/>
      <c r="Q43" s="30"/>
      <c r="R43" s="30" t="s">
        <v>501</v>
      </c>
      <c r="S43" s="30"/>
      <c r="T43" s="30"/>
      <c r="U43" s="30"/>
      <c r="V43" s="30"/>
      <c r="W43" s="30"/>
      <c r="X43" s="30"/>
      <c r="Y43" s="30"/>
      <c r="Z43" s="30"/>
      <c r="AA43" s="31" t="s">
        <v>213</v>
      </c>
      <c r="AB43" s="31"/>
      <c r="AC43" s="31" t="s">
        <v>214</v>
      </c>
      <c r="AD43" s="32" t="s">
        <v>215</v>
      </c>
      <c r="AE43" s="33" t="s">
        <v>216</v>
      </c>
      <c r="AF43" s="34">
        <v>5</v>
      </c>
      <c r="AG43" s="34" t="s">
        <v>373</v>
      </c>
      <c r="AH43" s="34" t="s">
        <v>374</v>
      </c>
      <c r="AI43" s="35">
        <v>3</v>
      </c>
    </row>
    <row r="44" spans="1:35" ht="66">
      <c r="A44" s="21" t="s">
        <v>245</v>
      </c>
      <c r="B44" s="36" t="s">
        <v>217</v>
      </c>
      <c r="C44" s="37" t="s">
        <v>218</v>
      </c>
      <c r="D44" s="38" t="s">
        <v>497</v>
      </c>
      <c r="E44" s="38" t="s">
        <v>437</v>
      </c>
      <c r="F44" s="39" t="s">
        <v>219</v>
      </c>
      <c r="G44" s="27" t="s">
        <v>455</v>
      </c>
      <c r="H44" s="27" t="s">
        <v>501</v>
      </c>
      <c r="I44" s="27"/>
      <c r="J44" s="27"/>
      <c r="K44" s="27"/>
      <c r="L44" s="27" t="s">
        <v>220</v>
      </c>
      <c r="M44" s="27" t="s">
        <v>221</v>
      </c>
      <c r="N44" s="27"/>
      <c r="O44" s="41">
        <v>0</v>
      </c>
      <c r="P44" s="29"/>
      <c r="Q44" s="30"/>
      <c r="R44" s="30"/>
      <c r="S44" s="30" t="s">
        <v>501</v>
      </c>
      <c r="T44" s="30"/>
      <c r="U44" s="30"/>
      <c r="V44" s="30"/>
      <c r="W44" s="30"/>
      <c r="X44" s="30"/>
      <c r="Y44" s="30"/>
      <c r="Z44" s="30"/>
      <c r="AA44" s="31" t="s">
        <v>422</v>
      </c>
      <c r="AB44" s="31"/>
      <c r="AC44" s="31" t="s">
        <v>423</v>
      </c>
      <c r="AD44" s="32" t="s">
        <v>424</v>
      </c>
      <c r="AE44" s="33" t="s">
        <v>425</v>
      </c>
      <c r="AF44" s="34">
        <v>8</v>
      </c>
      <c r="AG44" s="34" t="s">
        <v>441</v>
      </c>
      <c r="AH44" s="34" t="s">
        <v>442</v>
      </c>
      <c r="AI44" s="35">
        <v>2</v>
      </c>
    </row>
    <row r="45" spans="1:35" ht="198">
      <c r="A45" s="21" t="s">
        <v>245</v>
      </c>
      <c r="B45" s="36" t="s">
        <v>222</v>
      </c>
      <c r="C45" s="39" t="s">
        <v>223</v>
      </c>
      <c r="D45" s="38" t="s">
        <v>445</v>
      </c>
      <c r="E45" s="38" t="s">
        <v>437</v>
      </c>
      <c r="F45" s="39" t="s">
        <v>224</v>
      </c>
      <c r="G45" s="27" t="s">
        <v>225</v>
      </c>
      <c r="H45" s="27"/>
      <c r="I45" s="27" t="s">
        <v>501</v>
      </c>
      <c r="J45" s="27"/>
      <c r="K45" s="27" t="s">
        <v>501</v>
      </c>
      <c r="L45" s="27" t="s">
        <v>192</v>
      </c>
      <c r="M45" s="27" t="s">
        <v>193</v>
      </c>
      <c r="N45" s="27"/>
      <c r="O45" s="41">
        <v>0</v>
      </c>
      <c r="P45" s="29"/>
      <c r="Q45" s="30" t="s">
        <v>501</v>
      </c>
      <c r="R45" s="30"/>
      <c r="S45" s="30"/>
      <c r="T45" s="30"/>
      <c r="U45" s="30"/>
      <c r="V45" s="30"/>
      <c r="W45" s="30"/>
      <c r="X45" s="30"/>
      <c r="Y45" s="30"/>
      <c r="Z45" s="30"/>
      <c r="AA45" s="31" t="s">
        <v>329</v>
      </c>
      <c r="AB45" s="31"/>
      <c r="AC45" s="31" t="s">
        <v>330</v>
      </c>
      <c r="AD45" s="32" t="s">
        <v>331</v>
      </c>
      <c r="AE45" s="33" t="s">
        <v>282</v>
      </c>
      <c r="AF45" s="34">
        <v>7</v>
      </c>
      <c r="AG45" s="34" t="s">
        <v>249</v>
      </c>
      <c r="AH45" s="34" t="s">
        <v>395</v>
      </c>
      <c r="AI45" s="35">
        <v>3</v>
      </c>
    </row>
    <row r="46" spans="1:35" ht="132">
      <c r="A46" s="21" t="s">
        <v>245</v>
      </c>
      <c r="B46" s="22" t="s">
        <v>194</v>
      </c>
      <c r="C46" s="23" t="s">
        <v>195</v>
      </c>
      <c r="D46" s="25" t="s">
        <v>497</v>
      </c>
      <c r="E46" s="25" t="s">
        <v>498</v>
      </c>
      <c r="F46" s="23" t="s">
        <v>196</v>
      </c>
      <c r="G46" s="27" t="s">
        <v>197</v>
      </c>
      <c r="H46" s="27" t="s">
        <v>501</v>
      </c>
      <c r="I46" s="27"/>
      <c r="J46" s="27" t="s">
        <v>501</v>
      </c>
      <c r="K46" s="27"/>
      <c r="L46" s="27" t="s">
        <v>198</v>
      </c>
      <c r="M46" s="27" t="s">
        <v>199</v>
      </c>
      <c r="N46" s="27"/>
      <c r="O46" s="41">
        <v>0</v>
      </c>
      <c r="P46" s="29"/>
      <c r="Q46" s="30" t="s">
        <v>501</v>
      </c>
      <c r="R46" s="30" t="s">
        <v>501</v>
      </c>
      <c r="S46" s="30" t="s">
        <v>501</v>
      </c>
      <c r="T46" s="30" t="s">
        <v>501</v>
      </c>
      <c r="U46" s="30"/>
      <c r="V46" s="30"/>
      <c r="W46" s="30"/>
      <c r="X46" s="30"/>
      <c r="Y46" s="30"/>
      <c r="Z46" s="30"/>
      <c r="AA46" s="31" t="s">
        <v>329</v>
      </c>
      <c r="AB46" s="31"/>
      <c r="AC46" s="31" t="s">
        <v>330</v>
      </c>
      <c r="AD46" s="32" t="s">
        <v>331</v>
      </c>
      <c r="AE46" s="33" t="s">
        <v>282</v>
      </c>
      <c r="AF46" s="34">
        <v>12</v>
      </c>
      <c r="AG46" s="34" t="s">
        <v>289</v>
      </c>
      <c r="AH46" s="34" t="s">
        <v>308</v>
      </c>
      <c r="AI46" s="35">
        <v>3</v>
      </c>
    </row>
    <row r="47" spans="1:35" ht="142.5">
      <c r="A47" s="21" t="s">
        <v>245</v>
      </c>
      <c r="B47" s="36" t="s">
        <v>200</v>
      </c>
      <c r="C47" s="39" t="s">
        <v>201</v>
      </c>
      <c r="D47" s="38" t="s">
        <v>497</v>
      </c>
      <c r="E47" s="38" t="s">
        <v>437</v>
      </c>
      <c r="F47" s="39" t="s">
        <v>202</v>
      </c>
      <c r="G47" s="27" t="s">
        <v>203</v>
      </c>
      <c r="H47" s="27" t="s">
        <v>501</v>
      </c>
      <c r="I47" s="27" t="s">
        <v>501</v>
      </c>
      <c r="J47" s="27"/>
      <c r="K47" s="27"/>
      <c r="L47" s="27" t="s">
        <v>179</v>
      </c>
      <c r="M47" s="27" t="s">
        <v>180</v>
      </c>
      <c r="N47" s="27" t="s">
        <v>181</v>
      </c>
      <c r="O47" s="41">
        <f>250*5</f>
        <v>1250</v>
      </c>
      <c r="P47" s="29"/>
      <c r="Q47" s="30" t="s">
        <v>501</v>
      </c>
      <c r="R47" s="30"/>
      <c r="S47" s="30"/>
      <c r="T47" s="30"/>
      <c r="U47" s="30"/>
      <c r="V47" s="30"/>
      <c r="W47" s="30"/>
      <c r="X47" s="30"/>
      <c r="Y47" s="30"/>
      <c r="Z47" s="30"/>
      <c r="AA47" s="31" t="s">
        <v>329</v>
      </c>
      <c r="AB47" s="31"/>
      <c r="AC47" s="31" t="s">
        <v>330</v>
      </c>
      <c r="AD47" s="32" t="s">
        <v>331</v>
      </c>
      <c r="AE47" s="33" t="s">
        <v>282</v>
      </c>
      <c r="AF47" s="34">
        <v>7</v>
      </c>
      <c r="AG47" s="34" t="s">
        <v>249</v>
      </c>
      <c r="AH47" s="34" t="s">
        <v>395</v>
      </c>
      <c r="AI47" s="35">
        <v>3</v>
      </c>
    </row>
    <row r="48" spans="1:35" ht="132">
      <c r="A48" s="21" t="s">
        <v>245</v>
      </c>
      <c r="B48" s="36" t="s">
        <v>200</v>
      </c>
      <c r="C48" s="39" t="s">
        <v>182</v>
      </c>
      <c r="D48" s="38" t="s">
        <v>497</v>
      </c>
      <c r="E48" s="38" t="s">
        <v>437</v>
      </c>
      <c r="F48" s="39" t="s">
        <v>183</v>
      </c>
      <c r="G48" s="27" t="s">
        <v>455</v>
      </c>
      <c r="H48" s="27" t="s">
        <v>501</v>
      </c>
      <c r="I48" s="27"/>
      <c r="J48" s="27"/>
      <c r="K48" s="27"/>
      <c r="L48" s="27" t="s">
        <v>184</v>
      </c>
      <c r="M48" s="51" t="s">
        <v>185</v>
      </c>
      <c r="N48" s="27"/>
      <c r="O48" s="41">
        <v>0</v>
      </c>
      <c r="P48" s="29">
        <v>36600</v>
      </c>
      <c r="Q48" s="30" t="s">
        <v>501</v>
      </c>
      <c r="R48" s="30" t="s">
        <v>501</v>
      </c>
      <c r="S48" s="30" t="s">
        <v>501</v>
      </c>
      <c r="T48" s="30"/>
      <c r="U48" s="30"/>
      <c r="V48" s="30"/>
      <c r="W48" s="30"/>
      <c r="X48" s="30"/>
      <c r="Y48" s="30"/>
      <c r="Z48" s="30"/>
      <c r="AA48" s="31" t="s">
        <v>329</v>
      </c>
      <c r="AB48" s="31"/>
      <c r="AC48" s="31" t="s">
        <v>330</v>
      </c>
      <c r="AD48" s="32" t="s">
        <v>331</v>
      </c>
      <c r="AE48" s="33" t="s">
        <v>282</v>
      </c>
      <c r="AF48" s="34">
        <v>11</v>
      </c>
      <c r="AG48" s="34" t="s">
        <v>450</v>
      </c>
      <c r="AH48" s="34" t="s">
        <v>451</v>
      </c>
      <c r="AI48" s="35">
        <v>3</v>
      </c>
    </row>
    <row r="49" spans="1:35" ht="132">
      <c r="A49" s="21" t="s">
        <v>245</v>
      </c>
      <c r="B49" s="36" t="s">
        <v>200</v>
      </c>
      <c r="C49" s="39" t="s">
        <v>182</v>
      </c>
      <c r="D49" s="38" t="s">
        <v>497</v>
      </c>
      <c r="E49" s="38" t="s">
        <v>498</v>
      </c>
      <c r="F49" s="39" t="s">
        <v>183</v>
      </c>
      <c r="G49" s="27" t="s">
        <v>186</v>
      </c>
      <c r="H49" s="27"/>
      <c r="I49" s="27"/>
      <c r="J49" s="27"/>
      <c r="K49" s="27" t="s">
        <v>501</v>
      </c>
      <c r="L49" s="27" t="s">
        <v>187</v>
      </c>
      <c r="M49" s="51" t="s">
        <v>185</v>
      </c>
      <c r="N49" s="27"/>
      <c r="O49" s="41">
        <v>0</v>
      </c>
      <c r="P49" s="29"/>
      <c r="Q49" s="30"/>
      <c r="R49" s="30"/>
      <c r="S49" s="30"/>
      <c r="T49" s="30" t="s">
        <v>501</v>
      </c>
      <c r="U49" s="30"/>
      <c r="V49" s="30"/>
      <c r="W49" s="30"/>
      <c r="X49" s="30" t="s">
        <v>501</v>
      </c>
      <c r="Y49" s="30"/>
      <c r="Z49" s="30"/>
      <c r="AA49" s="31" t="s">
        <v>329</v>
      </c>
      <c r="AB49" s="31"/>
      <c r="AC49" s="31" t="s">
        <v>330</v>
      </c>
      <c r="AD49" s="32" t="s">
        <v>331</v>
      </c>
      <c r="AE49" s="33" t="s">
        <v>282</v>
      </c>
      <c r="AF49" s="34">
        <v>11</v>
      </c>
      <c r="AG49" s="34" t="s">
        <v>450</v>
      </c>
      <c r="AH49" s="34" t="s">
        <v>451</v>
      </c>
      <c r="AI49" s="35">
        <v>3</v>
      </c>
    </row>
    <row r="50" spans="1:35" ht="132">
      <c r="A50" s="21" t="s">
        <v>245</v>
      </c>
      <c r="B50" s="36" t="s">
        <v>200</v>
      </c>
      <c r="C50" s="39" t="s">
        <v>182</v>
      </c>
      <c r="D50" s="38" t="s">
        <v>497</v>
      </c>
      <c r="E50" s="38" t="s">
        <v>498</v>
      </c>
      <c r="F50" s="39" t="s">
        <v>188</v>
      </c>
      <c r="G50" s="27" t="s">
        <v>431</v>
      </c>
      <c r="H50" s="27"/>
      <c r="I50" s="27" t="s">
        <v>501</v>
      </c>
      <c r="J50" s="27"/>
      <c r="K50" s="27"/>
      <c r="L50" s="27" t="s">
        <v>189</v>
      </c>
      <c r="M50" s="51" t="s">
        <v>185</v>
      </c>
      <c r="N50" s="27"/>
      <c r="O50" s="41">
        <v>0</v>
      </c>
      <c r="P50" s="29"/>
      <c r="Q50" s="30" t="s">
        <v>501</v>
      </c>
      <c r="R50" s="30" t="s">
        <v>501</v>
      </c>
      <c r="S50" s="30" t="s">
        <v>501</v>
      </c>
      <c r="T50" s="30"/>
      <c r="U50" s="30"/>
      <c r="V50" s="30"/>
      <c r="W50" s="30"/>
      <c r="X50" s="30"/>
      <c r="Y50" s="30"/>
      <c r="Z50" s="52"/>
      <c r="AA50" s="31" t="s">
        <v>329</v>
      </c>
      <c r="AB50" s="31"/>
      <c r="AC50" s="31" t="s">
        <v>330</v>
      </c>
      <c r="AD50" s="32" t="s">
        <v>331</v>
      </c>
      <c r="AE50" s="33" t="s">
        <v>282</v>
      </c>
      <c r="AF50" s="34">
        <v>11</v>
      </c>
      <c r="AG50" s="34" t="s">
        <v>450</v>
      </c>
      <c r="AH50" s="34" t="s">
        <v>451</v>
      </c>
      <c r="AI50" s="35">
        <v>3</v>
      </c>
    </row>
    <row r="51" spans="1:35" ht="241.5">
      <c r="A51" s="21" t="s">
        <v>245</v>
      </c>
      <c r="B51" s="36" t="s">
        <v>200</v>
      </c>
      <c r="C51" s="39" t="s">
        <v>182</v>
      </c>
      <c r="D51" s="38" t="s">
        <v>497</v>
      </c>
      <c r="E51" s="38" t="s">
        <v>498</v>
      </c>
      <c r="F51" s="39" t="s">
        <v>190</v>
      </c>
      <c r="G51" s="27" t="s">
        <v>191</v>
      </c>
      <c r="H51" s="27" t="s">
        <v>501</v>
      </c>
      <c r="I51" s="27" t="s">
        <v>501</v>
      </c>
      <c r="J51" s="27"/>
      <c r="K51" s="27"/>
      <c r="L51" s="27" t="s">
        <v>174</v>
      </c>
      <c r="M51" s="51" t="s">
        <v>185</v>
      </c>
      <c r="N51" s="27"/>
      <c r="O51" s="41">
        <v>0</v>
      </c>
      <c r="P51" s="29"/>
      <c r="Q51" s="30" t="s">
        <v>501</v>
      </c>
      <c r="R51" s="30" t="s">
        <v>501</v>
      </c>
      <c r="S51" s="30" t="s">
        <v>501</v>
      </c>
      <c r="T51" s="30" t="s">
        <v>501</v>
      </c>
      <c r="U51" s="30"/>
      <c r="V51" s="30"/>
      <c r="W51" s="30"/>
      <c r="X51" s="30"/>
      <c r="Y51" s="30" t="s">
        <v>501</v>
      </c>
      <c r="Z51" s="30" t="s">
        <v>501</v>
      </c>
      <c r="AA51" s="31" t="s">
        <v>329</v>
      </c>
      <c r="AB51" s="31"/>
      <c r="AC51" s="31" t="s">
        <v>330</v>
      </c>
      <c r="AD51" s="32" t="s">
        <v>331</v>
      </c>
      <c r="AE51" s="33" t="s">
        <v>282</v>
      </c>
      <c r="AF51" s="34">
        <v>11</v>
      </c>
      <c r="AG51" s="34" t="s">
        <v>450</v>
      </c>
      <c r="AH51" s="34" t="s">
        <v>451</v>
      </c>
      <c r="AI51" s="35">
        <v>3</v>
      </c>
    </row>
    <row r="52" spans="1:35" ht="132">
      <c r="A52" s="21" t="s">
        <v>245</v>
      </c>
      <c r="B52" s="36" t="s">
        <v>175</v>
      </c>
      <c r="C52" s="39" t="s">
        <v>176</v>
      </c>
      <c r="D52" s="38" t="s">
        <v>445</v>
      </c>
      <c r="E52" s="38" t="s">
        <v>437</v>
      </c>
      <c r="F52" s="39" t="s">
        <v>177</v>
      </c>
      <c r="G52" s="27" t="s">
        <v>178</v>
      </c>
      <c r="H52" s="27" t="s">
        <v>501</v>
      </c>
      <c r="I52" s="27" t="s">
        <v>501</v>
      </c>
      <c r="J52" s="27"/>
      <c r="K52" s="27" t="s">
        <v>501</v>
      </c>
      <c r="L52" s="27" t="s">
        <v>168</v>
      </c>
      <c r="M52" s="27" t="s">
        <v>169</v>
      </c>
      <c r="N52" s="27"/>
      <c r="O52" s="41">
        <f>500*6</f>
        <v>3000</v>
      </c>
      <c r="P52" s="29"/>
      <c r="Q52" s="30" t="s">
        <v>501</v>
      </c>
      <c r="R52" s="30" t="s">
        <v>501</v>
      </c>
      <c r="S52" s="30"/>
      <c r="T52" s="30"/>
      <c r="U52" s="30"/>
      <c r="V52" s="30"/>
      <c r="W52" s="30"/>
      <c r="X52" s="30"/>
      <c r="Y52" s="30"/>
      <c r="Z52" s="30"/>
      <c r="AA52" s="31" t="s">
        <v>329</v>
      </c>
      <c r="AB52" s="31"/>
      <c r="AC52" s="31" t="s">
        <v>330</v>
      </c>
      <c r="AD52" s="32" t="s">
        <v>331</v>
      </c>
      <c r="AE52" s="33" t="s">
        <v>282</v>
      </c>
      <c r="AF52" s="34">
        <v>1</v>
      </c>
      <c r="AG52" s="34" t="s">
        <v>406</v>
      </c>
      <c r="AH52" s="34" t="s">
        <v>407</v>
      </c>
      <c r="AI52" s="35">
        <v>3</v>
      </c>
    </row>
    <row r="53" spans="1:35" ht="175.5">
      <c r="A53" s="21" t="s">
        <v>245</v>
      </c>
      <c r="B53" s="36" t="s">
        <v>175</v>
      </c>
      <c r="C53" s="39" t="s">
        <v>170</v>
      </c>
      <c r="D53" s="38" t="s">
        <v>445</v>
      </c>
      <c r="E53" s="38" t="s">
        <v>437</v>
      </c>
      <c r="F53" s="39" t="s">
        <v>177</v>
      </c>
      <c r="G53" s="27" t="s">
        <v>171</v>
      </c>
      <c r="H53" s="27" t="s">
        <v>501</v>
      </c>
      <c r="I53" s="27" t="s">
        <v>501</v>
      </c>
      <c r="J53" s="27"/>
      <c r="K53" s="27" t="s">
        <v>501</v>
      </c>
      <c r="L53" s="27" t="s">
        <v>172</v>
      </c>
      <c r="M53" s="27" t="s">
        <v>169</v>
      </c>
      <c r="N53" s="27"/>
      <c r="O53" s="41">
        <f>500*6</f>
        <v>3000</v>
      </c>
      <c r="P53" s="29"/>
      <c r="Q53" s="30" t="s">
        <v>501</v>
      </c>
      <c r="R53" s="30" t="s">
        <v>501</v>
      </c>
      <c r="S53" s="30"/>
      <c r="T53" s="30"/>
      <c r="U53" s="30"/>
      <c r="V53" s="30"/>
      <c r="W53" s="30"/>
      <c r="X53" s="30"/>
      <c r="Y53" s="30"/>
      <c r="Z53" s="30"/>
      <c r="AA53" s="31" t="s">
        <v>329</v>
      </c>
      <c r="AB53" s="31"/>
      <c r="AC53" s="31" t="s">
        <v>330</v>
      </c>
      <c r="AD53" s="32" t="s">
        <v>331</v>
      </c>
      <c r="AE53" s="33" t="s">
        <v>282</v>
      </c>
      <c r="AF53" s="34">
        <v>2</v>
      </c>
      <c r="AG53" s="34" t="s">
        <v>410</v>
      </c>
      <c r="AH53" s="34" t="s">
        <v>411</v>
      </c>
      <c r="AI53" s="35">
        <v>3</v>
      </c>
    </row>
    <row r="54" spans="1:35" ht="132">
      <c r="A54" s="21" t="s">
        <v>245</v>
      </c>
      <c r="B54" s="36" t="s">
        <v>175</v>
      </c>
      <c r="C54" s="39" t="s">
        <v>173</v>
      </c>
      <c r="D54" s="38" t="s">
        <v>445</v>
      </c>
      <c r="E54" s="38" t="s">
        <v>437</v>
      </c>
      <c r="F54" s="39" t="s">
        <v>177</v>
      </c>
      <c r="G54" s="27" t="s">
        <v>171</v>
      </c>
      <c r="H54" s="27" t="s">
        <v>501</v>
      </c>
      <c r="I54" s="27" t="s">
        <v>501</v>
      </c>
      <c r="J54" s="27"/>
      <c r="K54" s="27" t="s">
        <v>501</v>
      </c>
      <c r="L54" s="27" t="s">
        <v>163</v>
      </c>
      <c r="M54" s="27" t="s">
        <v>164</v>
      </c>
      <c r="N54" s="27"/>
      <c r="O54" s="41">
        <f>500*6</f>
        <v>3000</v>
      </c>
      <c r="P54" s="29"/>
      <c r="Q54" s="30" t="s">
        <v>501</v>
      </c>
      <c r="R54" s="30" t="s">
        <v>501</v>
      </c>
      <c r="S54" s="30"/>
      <c r="T54" s="30"/>
      <c r="U54" s="30"/>
      <c r="V54" s="30"/>
      <c r="W54" s="30"/>
      <c r="X54" s="30"/>
      <c r="Y54" s="30"/>
      <c r="Z54" s="30"/>
      <c r="AA54" s="31" t="s">
        <v>329</v>
      </c>
      <c r="AB54" s="31"/>
      <c r="AC54" s="31" t="s">
        <v>330</v>
      </c>
      <c r="AD54" s="32" t="s">
        <v>331</v>
      </c>
      <c r="AE54" s="33" t="s">
        <v>282</v>
      </c>
      <c r="AF54" s="34">
        <v>3</v>
      </c>
      <c r="AG54" s="34" t="s">
        <v>389</v>
      </c>
      <c r="AH54" s="34" t="s">
        <v>390</v>
      </c>
      <c r="AI54" s="35">
        <v>3</v>
      </c>
    </row>
    <row r="55" spans="1:35" ht="175.5">
      <c r="A55" s="21" t="s">
        <v>245</v>
      </c>
      <c r="B55" s="36" t="s">
        <v>175</v>
      </c>
      <c r="C55" s="39" t="s">
        <v>165</v>
      </c>
      <c r="D55" s="38" t="s">
        <v>445</v>
      </c>
      <c r="E55" s="38" t="s">
        <v>437</v>
      </c>
      <c r="F55" s="39" t="s">
        <v>177</v>
      </c>
      <c r="G55" s="27" t="s">
        <v>166</v>
      </c>
      <c r="H55" s="27" t="s">
        <v>501</v>
      </c>
      <c r="I55" s="27" t="s">
        <v>501</v>
      </c>
      <c r="J55" s="27"/>
      <c r="K55" s="27"/>
      <c r="L55" s="27" t="s">
        <v>167</v>
      </c>
      <c r="M55" s="27" t="s">
        <v>156</v>
      </c>
      <c r="N55" s="27"/>
      <c r="O55" s="41">
        <f>600+500*5</f>
        <v>3100</v>
      </c>
      <c r="P55" s="29"/>
      <c r="Q55" s="30" t="s">
        <v>501</v>
      </c>
      <c r="R55" s="30" t="s">
        <v>501</v>
      </c>
      <c r="S55" s="30"/>
      <c r="T55" s="30"/>
      <c r="U55" s="30"/>
      <c r="V55" s="30"/>
      <c r="W55" s="30"/>
      <c r="X55" s="30"/>
      <c r="Y55" s="30"/>
      <c r="Z55" s="30"/>
      <c r="AA55" s="31" t="s">
        <v>329</v>
      </c>
      <c r="AB55" s="31"/>
      <c r="AC55" s="31" t="s">
        <v>330</v>
      </c>
      <c r="AD55" s="32" t="s">
        <v>331</v>
      </c>
      <c r="AE55" s="33" t="s">
        <v>282</v>
      </c>
      <c r="AF55" s="34">
        <v>4</v>
      </c>
      <c r="AG55" s="34" t="s">
        <v>396</v>
      </c>
      <c r="AH55" s="34" t="s">
        <v>397</v>
      </c>
      <c r="AI55" s="35">
        <v>3</v>
      </c>
    </row>
    <row r="56" spans="1:35" ht="219.75">
      <c r="A56" s="21" t="s">
        <v>245</v>
      </c>
      <c r="B56" s="36" t="s">
        <v>175</v>
      </c>
      <c r="C56" s="39" t="s">
        <v>157</v>
      </c>
      <c r="D56" s="38" t="s">
        <v>497</v>
      </c>
      <c r="E56" s="38" t="s">
        <v>437</v>
      </c>
      <c r="F56" s="39" t="s">
        <v>177</v>
      </c>
      <c r="G56" s="27" t="s">
        <v>158</v>
      </c>
      <c r="H56" s="27" t="s">
        <v>501</v>
      </c>
      <c r="I56" s="27"/>
      <c r="J56" s="27"/>
      <c r="K56" s="27" t="s">
        <v>501</v>
      </c>
      <c r="L56" s="27" t="s">
        <v>159</v>
      </c>
      <c r="M56" s="27" t="s">
        <v>160</v>
      </c>
      <c r="N56" s="27" t="s">
        <v>161</v>
      </c>
      <c r="O56" s="41">
        <f>600+500*5</f>
        <v>3100</v>
      </c>
      <c r="P56" s="29"/>
      <c r="Q56" s="30" t="s">
        <v>501</v>
      </c>
      <c r="R56" s="30" t="s">
        <v>501</v>
      </c>
      <c r="S56" s="30"/>
      <c r="T56" s="30"/>
      <c r="U56" s="30"/>
      <c r="V56" s="30"/>
      <c r="W56" s="30"/>
      <c r="X56" s="30"/>
      <c r="Y56" s="30"/>
      <c r="Z56" s="30"/>
      <c r="AA56" s="31" t="s">
        <v>329</v>
      </c>
      <c r="AB56" s="31"/>
      <c r="AC56" s="31" t="s">
        <v>330</v>
      </c>
      <c r="AD56" s="32" t="s">
        <v>331</v>
      </c>
      <c r="AE56" s="33" t="s">
        <v>282</v>
      </c>
      <c r="AF56" s="34">
        <v>5</v>
      </c>
      <c r="AG56" s="34" t="s">
        <v>373</v>
      </c>
      <c r="AH56" s="34" t="s">
        <v>374</v>
      </c>
      <c r="AI56" s="35">
        <v>3</v>
      </c>
    </row>
    <row r="57" spans="1:35" ht="165">
      <c r="A57" s="21" t="s">
        <v>245</v>
      </c>
      <c r="B57" s="36" t="s">
        <v>175</v>
      </c>
      <c r="C57" s="39" t="s">
        <v>162</v>
      </c>
      <c r="D57" s="38" t="s">
        <v>445</v>
      </c>
      <c r="E57" s="38" t="s">
        <v>437</v>
      </c>
      <c r="F57" s="39" t="s">
        <v>177</v>
      </c>
      <c r="G57" s="40" t="s">
        <v>147</v>
      </c>
      <c r="H57" s="40" t="s">
        <v>501</v>
      </c>
      <c r="I57" s="40"/>
      <c r="J57" s="40" t="s">
        <v>501</v>
      </c>
      <c r="K57" s="40"/>
      <c r="L57" s="27" t="s">
        <v>148</v>
      </c>
      <c r="M57" s="27" t="s">
        <v>149</v>
      </c>
      <c r="N57" s="27"/>
      <c r="O57" s="41">
        <v>0</v>
      </c>
      <c r="P57" s="29"/>
      <c r="Q57" s="30" t="s">
        <v>501</v>
      </c>
      <c r="R57" s="30" t="s">
        <v>501</v>
      </c>
      <c r="S57" s="30"/>
      <c r="T57" s="30"/>
      <c r="U57" s="30"/>
      <c r="V57" s="30"/>
      <c r="W57" s="30"/>
      <c r="X57" s="30"/>
      <c r="Y57" s="30"/>
      <c r="Z57" s="30"/>
      <c r="AA57" s="31" t="s">
        <v>329</v>
      </c>
      <c r="AB57" s="31"/>
      <c r="AC57" s="31" t="s">
        <v>330</v>
      </c>
      <c r="AD57" s="32" t="s">
        <v>331</v>
      </c>
      <c r="AE57" s="33" t="s">
        <v>282</v>
      </c>
      <c r="AF57" s="34">
        <v>5.1</v>
      </c>
      <c r="AG57" s="34" t="s">
        <v>380</v>
      </c>
      <c r="AH57" s="34" t="s">
        <v>381</v>
      </c>
      <c r="AI57" s="35">
        <v>3</v>
      </c>
    </row>
    <row r="58" spans="1:35" ht="132">
      <c r="A58" s="21" t="s">
        <v>245</v>
      </c>
      <c r="B58" s="36" t="s">
        <v>175</v>
      </c>
      <c r="C58" s="39" t="s">
        <v>150</v>
      </c>
      <c r="D58" s="38" t="s">
        <v>445</v>
      </c>
      <c r="E58" s="38" t="s">
        <v>437</v>
      </c>
      <c r="F58" s="39" t="s">
        <v>177</v>
      </c>
      <c r="G58" s="27" t="s">
        <v>455</v>
      </c>
      <c r="H58" s="27" t="s">
        <v>501</v>
      </c>
      <c r="I58" s="27"/>
      <c r="J58" s="27"/>
      <c r="K58" s="27"/>
      <c r="L58" s="27" t="s">
        <v>151</v>
      </c>
      <c r="M58" s="27" t="s">
        <v>152</v>
      </c>
      <c r="N58" s="27"/>
      <c r="O58" s="41">
        <f>600+5*500</f>
        <v>3100</v>
      </c>
      <c r="P58" s="29"/>
      <c r="Q58" s="30"/>
      <c r="R58" s="30"/>
      <c r="S58" s="30" t="s">
        <v>501</v>
      </c>
      <c r="T58" s="30"/>
      <c r="U58" s="30"/>
      <c r="V58" s="30"/>
      <c r="W58" s="30"/>
      <c r="X58" s="30"/>
      <c r="Y58" s="30"/>
      <c r="Z58" s="30"/>
      <c r="AA58" s="31" t="s">
        <v>329</v>
      </c>
      <c r="AB58" s="31"/>
      <c r="AC58" s="31" t="s">
        <v>330</v>
      </c>
      <c r="AD58" s="32" t="s">
        <v>331</v>
      </c>
      <c r="AE58" s="33" t="s">
        <v>282</v>
      </c>
      <c r="AF58" s="34">
        <v>6</v>
      </c>
      <c r="AG58" s="34" t="s">
        <v>426</v>
      </c>
      <c r="AH58" s="34" t="s">
        <v>427</v>
      </c>
      <c r="AI58" s="35">
        <v>2</v>
      </c>
    </row>
    <row r="59" spans="1:35" ht="132">
      <c r="A59" s="21" t="s">
        <v>245</v>
      </c>
      <c r="B59" s="36" t="s">
        <v>175</v>
      </c>
      <c r="C59" s="39" t="s">
        <v>153</v>
      </c>
      <c r="D59" s="38" t="s">
        <v>497</v>
      </c>
      <c r="E59" s="38" t="s">
        <v>437</v>
      </c>
      <c r="F59" s="39" t="s">
        <v>154</v>
      </c>
      <c r="G59" s="27" t="s">
        <v>431</v>
      </c>
      <c r="H59" s="27"/>
      <c r="I59" s="27" t="s">
        <v>501</v>
      </c>
      <c r="J59" s="27"/>
      <c r="K59" s="27"/>
      <c r="L59" s="27" t="s">
        <v>155</v>
      </c>
      <c r="M59" s="27" t="s">
        <v>132</v>
      </c>
      <c r="N59" s="27" t="s">
        <v>133</v>
      </c>
      <c r="O59" s="41">
        <f>250*5</f>
        <v>1250</v>
      </c>
      <c r="P59" s="29"/>
      <c r="Q59" s="30" t="s">
        <v>501</v>
      </c>
      <c r="R59" s="30"/>
      <c r="S59" s="30"/>
      <c r="T59" s="30"/>
      <c r="U59" s="30"/>
      <c r="V59" s="30"/>
      <c r="W59" s="30"/>
      <c r="X59" s="30"/>
      <c r="Y59" s="30"/>
      <c r="Z59" s="30"/>
      <c r="AA59" s="31" t="s">
        <v>329</v>
      </c>
      <c r="AB59" s="31"/>
      <c r="AC59" s="31" t="s">
        <v>330</v>
      </c>
      <c r="AD59" s="32" t="s">
        <v>331</v>
      </c>
      <c r="AE59" s="33" t="s">
        <v>282</v>
      </c>
      <c r="AF59" s="34">
        <v>7</v>
      </c>
      <c r="AG59" s="34" t="s">
        <v>249</v>
      </c>
      <c r="AH59" s="34" t="s">
        <v>395</v>
      </c>
      <c r="AI59" s="35">
        <v>3</v>
      </c>
    </row>
    <row r="60" spans="1:35" ht="153.75">
      <c r="A60" s="21" t="s">
        <v>245</v>
      </c>
      <c r="B60" s="53" t="s">
        <v>175</v>
      </c>
      <c r="C60" s="37" t="s">
        <v>134</v>
      </c>
      <c r="D60" s="54" t="s">
        <v>497</v>
      </c>
      <c r="E60" s="38" t="s">
        <v>437</v>
      </c>
      <c r="F60" s="37" t="s">
        <v>135</v>
      </c>
      <c r="G60" s="27" t="s">
        <v>431</v>
      </c>
      <c r="H60" s="27"/>
      <c r="I60" s="27" t="s">
        <v>501</v>
      </c>
      <c r="J60" s="27"/>
      <c r="K60" s="27"/>
      <c r="L60" s="27" t="s">
        <v>136</v>
      </c>
      <c r="M60" s="27" t="s">
        <v>137</v>
      </c>
      <c r="N60" s="27" t="s">
        <v>138</v>
      </c>
      <c r="O60" s="41">
        <v>0</v>
      </c>
      <c r="P60" s="29"/>
      <c r="Q60" s="30"/>
      <c r="R60" s="30" t="s">
        <v>501</v>
      </c>
      <c r="S60" s="30"/>
      <c r="T60" s="30"/>
      <c r="U60" s="30"/>
      <c r="V60" s="30"/>
      <c r="W60" s="30"/>
      <c r="X60" s="30"/>
      <c r="Y60" s="30"/>
      <c r="Z60" s="30"/>
      <c r="AA60" s="31" t="s">
        <v>329</v>
      </c>
      <c r="AB60" s="31"/>
      <c r="AC60" s="31" t="s">
        <v>330</v>
      </c>
      <c r="AD60" s="32" t="s">
        <v>331</v>
      </c>
      <c r="AE60" s="33" t="s">
        <v>282</v>
      </c>
      <c r="AF60" s="34">
        <v>12</v>
      </c>
      <c r="AG60" s="34" t="s">
        <v>289</v>
      </c>
      <c r="AH60" s="34" t="s">
        <v>308</v>
      </c>
      <c r="AI60" s="35">
        <v>3</v>
      </c>
    </row>
    <row r="61" spans="1:35" ht="132">
      <c r="A61" s="21" t="s">
        <v>245</v>
      </c>
      <c r="B61" s="36" t="s">
        <v>139</v>
      </c>
      <c r="C61" s="39" t="s">
        <v>140</v>
      </c>
      <c r="D61" s="38" t="s">
        <v>445</v>
      </c>
      <c r="E61" s="38" t="s">
        <v>437</v>
      </c>
      <c r="F61" s="39" t="s">
        <v>141</v>
      </c>
      <c r="G61" s="27" t="s">
        <v>431</v>
      </c>
      <c r="H61" s="27"/>
      <c r="I61" s="27" t="s">
        <v>501</v>
      </c>
      <c r="J61" s="27"/>
      <c r="K61" s="27"/>
      <c r="L61" s="27" t="s">
        <v>142</v>
      </c>
      <c r="M61" s="27" t="s">
        <v>143</v>
      </c>
      <c r="N61" s="27" t="s">
        <v>144</v>
      </c>
      <c r="O61" s="41">
        <f>500+250*5</f>
        <v>1750</v>
      </c>
      <c r="P61" s="29"/>
      <c r="Q61" s="30"/>
      <c r="R61" s="30"/>
      <c r="S61" s="30"/>
      <c r="T61" s="30"/>
      <c r="U61" s="30" t="s">
        <v>501</v>
      </c>
      <c r="V61" s="30"/>
      <c r="W61" s="30"/>
      <c r="X61" s="30"/>
      <c r="Y61" s="30"/>
      <c r="Z61" s="30"/>
      <c r="AA61" s="31" t="s">
        <v>329</v>
      </c>
      <c r="AB61" s="31"/>
      <c r="AC61" s="31" t="s">
        <v>330</v>
      </c>
      <c r="AD61" s="32" t="s">
        <v>331</v>
      </c>
      <c r="AE61" s="33" t="s">
        <v>282</v>
      </c>
      <c r="AF61" s="34">
        <v>9</v>
      </c>
      <c r="AG61" s="34" t="s">
        <v>145</v>
      </c>
      <c r="AH61" s="34" t="s">
        <v>248</v>
      </c>
      <c r="AI61" s="35">
        <v>3</v>
      </c>
    </row>
    <row r="62" spans="1:35" ht="132">
      <c r="A62" s="21" t="s">
        <v>245</v>
      </c>
      <c r="B62" s="44" t="s">
        <v>139</v>
      </c>
      <c r="C62" s="45" t="s">
        <v>140</v>
      </c>
      <c r="D62" s="46" t="s">
        <v>445</v>
      </c>
      <c r="E62" s="46" t="s">
        <v>498</v>
      </c>
      <c r="F62" s="45" t="s">
        <v>146</v>
      </c>
      <c r="G62" s="55" t="s">
        <v>304</v>
      </c>
      <c r="H62" s="55"/>
      <c r="I62" s="55"/>
      <c r="J62" s="55" t="s">
        <v>501</v>
      </c>
      <c r="K62" s="55"/>
      <c r="L62" s="26" t="s">
        <v>116</v>
      </c>
      <c r="M62" s="26" t="s">
        <v>449</v>
      </c>
      <c r="N62" s="27"/>
      <c r="O62" s="41">
        <v>0</v>
      </c>
      <c r="P62" s="29"/>
      <c r="Q62" s="30"/>
      <c r="R62" s="30"/>
      <c r="S62" s="30"/>
      <c r="T62" s="30"/>
      <c r="U62" s="30"/>
      <c r="V62" s="30" t="s">
        <v>501</v>
      </c>
      <c r="W62" s="30"/>
      <c r="X62" s="30"/>
      <c r="Y62" s="30"/>
      <c r="Z62" s="30"/>
      <c r="AA62" s="31" t="s">
        <v>329</v>
      </c>
      <c r="AB62" s="31"/>
      <c r="AC62" s="31" t="s">
        <v>330</v>
      </c>
      <c r="AD62" s="32" t="s">
        <v>331</v>
      </c>
      <c r="AE62" s="33" t="s">
        <v>282</v>
      </c>
      <c r="AF62" s="34">
        <v>11</v>
      </c>
      <c r="AG62" s="34" t="s">
        <v>450</v>
      </c>
      <c r="AH62" s="34" t="s">
        <v>451</v>
      </c>
      <c r="AI62" s="35">
        <v>3</v>
      </c>
    </row>
    <row r="63" spans="1:35" ht="132">
      <c r="A63" s="21" t="s">
        <v>245</v>
      </c>
      <c r="B63" s="25" t="s">
        <v>117</v>
      </c>
      <c r="C63" s="42" t="s">
        <v>118</v>
      </c>
      <c r="D63" s="25" t="s">
        <v>445</v>
      </c>
      <c r="E63" s="25" t="s">
        <v>498</v>
      </c>
      <c r="F63" s="23" t="s">
        <v>119</v>
      </c>
      <c r="G63" s="26" t="s">
        <v>455</v>
      </c>
      <c r="H63" s="26" t="s">
        <v>501</v>
      </c>
      <c r="I63" s="26"/>
      <c r="J63" s="26"/>
      <c r="K63" s="26"/>
      <c r="L63" s="26" t="s">
        <v>120</v>
      </c>
      <c r="M63" s="26" t="s">
        <v>121</v>
      </c>
      <c r="N63" s="27"/>
      <c r="O63" s="41">
        <v>0</v>
      </c>
      <c r="P63" s="29"/>
      <c r="Q63" s="30"/>
      <c r="R63" s="30"/>
      <c r="S63" s="30"/>
      <c r="T63" s="30"/>
      <c r="U63" s="30"/>
      <c r="V63" s="30"/>
      <c r="W63" s="30" t="s">
        <v>501</v>
      </c>
      <c r="X63" s="30"/>
      <c r="Y63" s="30"/>
      <c r="Z63" s="30"/>
      <c r="AA63" s="31" t="s">
        <v>329</v>
      </c>
      <c r="AB63" s="31"/>
      <c r="AC63" s="31" t="s">
        <v>330</v>
      </c>
      <c r="AD63" s="32" t="s">
        <v>331</v>
      </c>
      <c r="AE63" s="33" t="s">
        <v>282</v>
      </c>
      <c r="AF63" s="34">
        <v>11</v>
      </c>
      <c r="AG63" s="34" t="s">
        <v>450</v>
      </c>
      <c r="AH63" s="34" t="s">
        <v>451</v>
      </c>
      <c r="AI63" s="35">
        <v>3</v>
      </c>
    </row>
    <row r="64" spans="1:35" ht="99">
      <c r="A64" s="21" t="s">
        <v>245</v>
      </c>
      <c r="B64" s="25" t="s">
        <v>117</v>
      </c>
      <c r="C64" s="42" t="s">
        <v>118</v>
      </c>
      <c r="D64" s="25" t="s">
        <v>445</v>
      </c>
      <c r="E64" s="25" t="s">
        <v>498</v>
      </c>
      <c r="F64" s="23" t="s">
        <v>122</v>
      </c>
      <c r="G64" s="26" t="s">
        <v>455</v>
      </c>
      <c r="H64" s="26" t="s">
        <v>501</v>
      </c>
      <c r="I64" s="26"/>
      <c r="J64" s="26"/>
      <c r="K64" s="26"/>
      <c r="L64" s="26" t="s">
        <v>123</v>
      </c>
      <c r="M64" s="26" t="s">
        <v>124</v>
      </c>
      <c r="N64" s="27"/>
      <c r="O64" s="41">
        <v>0</v>
      </c>
      <c r="P64" s="29"/>
      <c r="Q64" s="30"/>
      <c r="R64" s="30"/>
      <c r="S64" s="30"/>
      <c r="T64" s="30"/>
      <c r="U64" s="30"/>
      <c r="V64" s="30"/>
      <c r="W64" s="30"/>
      <c r="X64" s="30"/>
      <c r="Y64" s="30" t="s">
        <v>501</v>
      </c>
      <c r="Z64" s="30"/>
      <c r="AA64" s="31" t="s">
        <v>255</v>
      </c>
      <c r="AB64" s="31"/>
      <c r="AC64" s="31" t="s">
        <v>256</v>
      </c>
      <c r="AD64" s="32" t="s">
        <v>257</v>
      </c>
      <c r="AE64" s="33" t="s">
        <v>321</v>
      </c>
      <c r="AF64" s="34">
        <v>11</v>
      </c>
      <c r="AG64" s="34" t="s">
        <v>450</v>
      </c>
      <c r="AH64" s="34" t="s">
        <v>451</v>
      </c>
      <c r="AI64" s="35">
        <v>3</v>
      </c>
    </row>
    <row r="65" spans="1:35" ht="132">
      <c r="A65" s="21" t="s">
        <v>245</v>
      </c>
      <c r="B65" s="25" t="s">
        <v>117</v>
      </c>
      <c r="C65" s="42" t="s">
        <v>118</v>
      </c>
      <c r="D65" s="25" t="s">
        <v>445</v>
      </c>
      <c r="E65" s="25" t="s">
        <v>498</v>
      </c>
      <c r="F65" s="23" t="s">
        <v>125</v>
      </c>
      <c r="G65" s="26" t="s">
        <v>126</v>
      </c>
      <c r="H65" s="26"/>
      <c r="I65" s="26"/>
      <c r="J65" s="26" t="s">
        <v>501</v>
      </c>
      <c r="K65" s="26"/>
      <c r="L65" s="26" t="s">
        <v>127</v>
      </c>
      <c r="M65" s="26" t="s">
        <v>128</v>
      </c>
      <c r="N65" s="27"/>
      <c r="O65" s="41">
        <v>0</v>
      </c>
      <c r="P65" s="29"/>
      <c r="Q65" s="30"/>
      <c r="R65" s="30"/>
      <c r="S65" s="30"/>
      <c r="T65" s="30"/>
      <c r="U65" s="30"/>
      <c r="V65" s="30"/>
      <c r="W65" s="30"/>
      <c r="X65" s="30" t="s">
        <v>501</v>
      </c>
      <c r="Y65" s="30"/>
      <c r="Z65" s="30" t="s">
        <v>501</v>
      </c>
      <c r="AA65" s="31" t="s">
        <v>329</v>
      </c>
      <c r="AB65" s="31"/>
      <c r="AC65" s="31" t="s">
        <v>330</v>
      </c>
      <c r="AD65" s="32" t="s">
        <v>331</v>
      </c>
      <c r="AE65" s="33" t="s">
        <v>282</v>
      </c>
      <c r="AF65" s="34">
        <v>11</v>
      </c>
      <c r="AG65" s="34" t="s">
        <v>450</v>
      </c>
      <c r="AH65" s="34" t="s">
        <v>451</v>
      </c>
      <c r="AI65" s="35">
        <v>3</v>
      </c>
    </row>
    <row r="66" spans="1:35" ht="142.5">
      <c r="A66" s="21" t="s">
        <v>245</v>
      </c>
      <c r="B66" s="25" t="s">
        <v>117</v>
      </c>
      <c r="C66" s="42" t="s">
        <v>129</v>
      </c>
      <c r="D66" s="25" t="s">
        <v>497</v>
      </c>
      <c r="E66" s="25" t="s">
        <v>498</v>
      </c>
      <c r="F66" s="23" t="s">
        <v>130</v>
      </c>
      <c r="G66" s="26" t="s">
        <v>304</v>
      </c>
      <c r="H66" s="26"/>
      <c r="I66" s="26"/>
      <c r="J66" s="26" t="s">
        <v>501</v>
      </c>
      <c r="K66" s="26"/>
      <c r="L66" s="26" t="s">
        <v>131</v>
      </c>
      <c r="M66" s="26" t="s">
        <v>95</v>
      </c>
      <c r="N66" s="27" t="s">
        <v>96</v>
      </c>
      <c r="O66" s="41">
        <v>0</v>
      </c>
      <c r="P66" s="29"/>
      <c r="Q66" s="30"/>
      <c r="R66" s="30"/>
      <c r="S66" s="30"/>
      <c r="T66" s="30"/>
      <c r="U66" s="30"/>
      <c r="V66" s="30"/>
      <c r="W66" s="30"/>
      <c r="X66" s="30"/>
      <c r="Y66" s="30"/>
      <c r="Z66" s="30" t="s">
        <v>501</v>
      </c>
      <c r="AA66" s="31" t="s">
        <v>329</v>
      </c>
      <c r="AB66" s="31"/>
      <c r="AC66" s="31" t="s">
        <v>330</v>
      </c>
      <c r="AD66" s="32" t="s">
        <v>331</v>
      </c>
      <c r="AE66" s="33" t="s">
        <v>282</v>
      </c>
      <c r="AF66" s="34">
        <v>11</v>
      </c>
      <c r="AG66" s="34" t="s">
        <v>450</v>
      </c>
      <c r="AH66" s="34" t="s">
        <v>451</v>
      </c>
      <c r="AI66" s="35">
        <v>3</v>
      </c>
    </row>
    <row r="67" spans="1:35" ht="165">
      <c r="A67" s="21" t="s">
        <v>245</v>
      </c>
      <c r="B67" s="25" t="s">
        <v>117</v>
      </c>
      <c r="C67" s="56" t="s">
        <v>97</v>
      </c>
      <c r="D67" s="54" t="s">
        <v>497</v>
      </c>
      <c r="E67" s="38" t="s">
        <v>437</v>
      </c>
      <c r="F67" s="37" t="s">
        <v>98</v>
      </c>
      <c r="G67" s="51" t="s">
        <v>99</v>
      </c>
      <c r="H67" s="51"/>
      <c r="I67" s="51" t="s">
        <v>501</v>
      </c>
      <c r="J67" s="51" t="s">
        <v>501</v>
      </c>
      <c r="K67" s="51"/>
      <c r="L67" s="51" t="s">
        <v>100</v>
      </c>
      <c r="M67" s="51" t="s">
        <v>101</v>
      </c>
      <c r="N67" s="27" t="s">
        <v>96</v>
      </c>
      <c r="O67" s="41">
        <v>0</v>
      </c>
      <c r="P67" s="29"/>
      <c r="Q67" s="30"/>
      <c r="R67" s="30"/>
      <c r="S67" s="30"/>
      <c r="T67" s="30"/>
      <c r="U67" s="30"/>
      <c r="V67" s="30"/>
      <c r="W67" s="30"/>
      <c r="X67" s="30"/>
      <c r="Y67" s="30"/>
      <c r="Z67" s="30" t="s">
        <v>501</v>
      </c>
      <c r="AA67" s="31" t="s">
        <v>329</v>
      </c>
      <c r="AB67" s="31"/>
      <c r="AC67" s="31" t="s">
        <v>330</v>
      </c>
      <c r="AD67" s="32" t="s">
        <v>331</v>
      </c>
      <c r="AE67" s="33" t="s">
        <v>282</v>
      </c>
      <c r="AF67" s="34">
        <v>11</v>
      </c>
      <c r="AG67" s="34" t="s">
        <v>450</v>
      </c>
      <c r="AH67" s="34" t="s">
        <v>451</v>
      </c>
      <c r="AI67" s="35">
        <v>3</v>
      </c>
    </row>
    <row r="68" spans="1:35" ht="132">
      <c r="A68" s="21" t="s">
        <v>245</v>
      </c>
      <c r="B68" s="36" t="s">
        <v>102</v>
      </c>
      <c r="C68" s="37" t="s">
        <v>103</v>
      </c>
      <c r="D68" s="38" t="s">
        <v>497</v>
      </c>
      <c r="E68" s="38" t="s">
        <v>437</v>
      </c>
      <c r="F68" s="39" t="s">
        <v>104</v>
      </c>
      <c r="G68" s="27" t="s">
        <v>105</v>
      </c>
      <c r="H68" s="27"/>
      <c r="I68" s="27"/>
      <c r="J68" s="27" t="s">
        <v>501</v>
      </c>
      <c r="K68" s="27"/>
      <c r="L68" s="27" t="s">
        <v>106</v>
      </c>
      <c r="M68" s="27" t="s">
        <v>107</v>
      </c>
      <c r="N68" s="27" t="s">
        <v>108</v>
      </c>
      <c r="O68" s="41">
        <v>0</v>
      </c>
      <c r="P68" s="29"/>
      <c r="Q68" s="30"/>
      <c r="R68" s="30" t="s">
        <v>501</v>
      </c>
      <c r="S68" s="30" t="s">
        <v>501</v>
      </c>
      <c r="T68" s="30"/>
      <c r="U68" s="30"/>
      <c r="V68" s="30"/>
      <c r="W68" s="30"/>
      <c r="X68" s="30"/>
      <c r="Y68" s="30"/>
      <c r="Z68" s="30"/>
      <c r="AA68" s="31" t="s">
        <v>329</v>
      </c>
      <c r="AB68" s="31"/>
      <c r="AC68" s="31" t="s">
        <v>330</v>
      </c>
      <c r="AD68" s="32" t="s">
        <v>331</v>
      </c>
      <c r="AE68" s="33" t="s">
        <v>282</v>
      </c>
      <c r="AF68" s="34">
        <v>8</v>
      </c>
      <c r="AG68" s="34" t="s">
        <v>441</v>
      </c>
      <c r="AH68" s="34" t="s">
        <v>442</v>
      </c>
      <c r="AI68" s="35">
        <v>2</v>
      </c>
    </row>
    <row r="69" spans="1:35" ht="66">
      <c r="A69" s="21" t="s">
        <v>245</v>
      </c>
      <c r="B69" s="36" t="s">
        <v>102</v>
      </c>
      <c r="C69" s="37" t="s">
        <v>103</v>
      </c>
      <c r="D69" s="38" t="s">
        <v>497</v>
      </c>
      <c r="E69" s="38" t="s">
        <v>437</v>
      </c>
      <c r="F69" s="39" t="s">
        <v>104</v>
      </c>
      <c r="G69" s="27" t="s">
        <v>109</v>
      </c>
      <c r="H69" s="27" t="s">
        <v>501</v>
      </c>
      <c r="I69" s="27"/>
      <c r="J69" s="27"/>
      <c r="K69" s="27"/>
      <c r="L69" s="48" t="s">
        <v>110</v>
      </c>
      <c r="M69" s="27" t="s">
        <v>107</v>
      </c>
      <c r="N69" s="27" t="s">
        <v>108</v>
      </c>
      <c r="O69" s="41">
        <v>0</v>
      </c>
      <c r="P69" s="29"/>
      <c r="Q69" s="30"/>
      <c r="R69" s="30" t="s">
        <v>501</v>
      </c>
      <c r="S69" s="30" t="s">
        <v>501</v>
      </c>
      <c r="T69" s="30"/>
      <c r="U69" s="30"/>
      <c r="V69" s="30"/>
      <c r="W69" s="30"/>
      <c r="X69" s="30"/>
      <c r="Y69" s="30"/>
      <c r="Z69" s="30"/>
      <c r="AA69" s="31" t="s">
        <v>255</v>
      </c>
      <c r="AB69" s="31"/>
      <c r="AC69" s="31" t="s">
        <v>256</v>
      </c>
      <c r="AD69" s="32" t="s">
        <v>257</v>
      </c>
      <c r="AE69" s="33" t="s">
        <v>111</v>
      </c>
      <c r="AF69" s="34">
        <v>8</v>
      </c>
      <c r="AG69" s="34" t="s">
        <v>441</v>
      </c>
      <c r="AH69" s="34" t="s">
        <v>442</v>
      </c>
      <c r="AI69" s="35">
        <v>2</v>
      </c>
    </row>
    <row r="70" spans="1:35" ht="132">
      <c r="A70" s="21" t="s">
        <v>245</v>
      </c>
      <c r="B70" s="25" t="s">
        <v>112</v>
      </c>
      <c r="C70" s="42" t="s">
        <v>113</v>
      </c>
      <c r="D70" s="38" t="s">
        <v>497</v>
      </c>
      <c r="E70" s="25" t="s">
        <v>498</v>
      </c>
      <c r="F70" s="23" t="s">
        <v>114</v>
      </c>
      <c r="G70" s="26" t="s">
        <v>115</v>
      </c>
      <c r="H70" s="26"/>
      <c r="I70" s="26"/>
      <c r="J70" s="26" t="s">
        <v>501</v>
      </c>
      <c r="K70" s="26" t="s">
        <v>501</v>
      </c>
      <c r="L70" s="26" t="s">
        <v>78</v>
      </c>
      <c r="M70" s="26" t="s">
        <v>95</v>
      </c>
      <c r="N70" s="27"/>
      <c r="O70" s="28">
        <v>0</v>
      </c>
      <c r="P70" s="29"/>
      <c r="Q70" s="30"/>
      <c r="R70" s="30"/>
      <c r="S70" s="30"/>
      <c r="T70" s="30" t="s">
        <v>501</v>
      </c>
      <c r="U70" s="30"/>
      <c r="V70" s="30"/>
      <c r="W70" s="30"/>
      <c r="X70" s="30"/>
      <c r="Y70" s="30"/>
      <c r="Z70" s="30" t="s">
        <v>501</v>
      </c>
      <c r="AA70" s="31" t="s">
        <v>329</v>
      </c>
      <c r="AB70" s="31"/>
      <c r="AC70" s="31" t="s">
        <v>330</v>
      </c>
      <c r="AD70" s="32" t="s">
        <v>331</v>
      </c>
      <c r="AE70" s="33" t="s">
        <v>282</v>
      </c>
      <c r="AF70" s="34">
        <v>11</v>
      </c>
      <c r="AG70" s="34" t="s">
        <v>450</v>
      </c>
      <c r="AH70" s="34" t="s">
        <v>451</v>
      </c>
      <c r="AI70" s="35">
        <v>3</v>
      </c>
    </row>
    <row r="71" spans="1:35" ht="120.75">
      <c r="A71" s="21" t="s">
        <v>79</v>
      </c>
      <c r="B71" s="25" t="s">
        <v>80</v>
      </c>
      <c r="C71" s="23" t="s">
        <v>81</v>
      </c>
      <c r="D71" s="25" t="s">
        <v>497</v>
      </c>
      <c r="E71" s="25" t="s">
        <v>498</v>
      </c>
      <c r="F71" s="23" t="s">
        <v>82</v>
      </c>
      <c r="G71" s="26" t="s">
        <v>234</v>
      </c>
      <c r="H71" s="26" t="s">
        <v>501</v>
      </c>
      <c r="I71" s="26"/>
      <c r="J71" s="26"/>
      <c r="K71" s="26"/>
      <c r="L71" s="26" t="s">
        <v>83</v>
      </c>
      <c r="M71" s="26" t="s">
        <v>84</v>
      </c>
      <c r="N71" s="26" t="s">
        <v>85</v>
      </c>
      <c r="O71" s="26" t="s">
        <v>86</v>
      </c>
      <c r="P71" s="29"/>
      <c r="Q71" s="30"/>
      <c r="R71" s="30"/>
      <c r="S71" s="30"/>
      <c r="T71" s="30"/>
      <c r="U71" s="30"/>
      <c r="V71" s="30"/>
      <c r="W71" s="30"/>
      <c r="X71" s="30"/>
      <c r="Y71" s="30"/>
      <c r="Z71" s="30"/>
      <c r="AA71" s="31" t="s">
        <v>422</v>
      </c>
      <c r="AB71" s="31"/>
      <c r="AC71" s="31" t="s">
        <v>423</v>
      </c>
      <c r="AD71" s="32" t="s">
        <v>424</v>
      </c>
      <c r="AE71" s="33" t="s">
        <v>425</v>
      </c>
      <c r="AF71" s="34">
        <v>10</v>
      </c>
      <c r="AG71" s="34" t="s">
        <v>320</v>
      </c>
      <c r="AH71" s="34" t="s">
        <v>321</v>
      </c>
      <c r="AI71" s="35">
        <v>3</v>
      </c>
    </row>
    <row r="72" spans="1:35" ht="120.75">
      <c r="A72" s="21" t="s">
        <v>79</v>
      </c>
      <c r="B72" s="36" t="s">
        <v>87</v>
      </c>
      <c r="C72" s="39" t="s">
        <v>88</v>
      </c>
      <c r="D72" s="38" t="s">
        <v>497</v>
      </c>
      <c r="E72" s="38" t="s">
        <v>437</v>
      </c>
      <c r="F72" s="57" t="s">
        <v>89</v>
      </c>
      <c r="G72" s="40" t="s">
        <v>90</v>
      </c>
      <c r="H72" s="40" t="s">
        <v>501</v>
      </c>
      <c r="I72" s="40" t="s">
        <v>501</v>
      </c>
      <c r="J72" s="40" t="s">
        <v>501</v>
      </c>
      <c r="K72" s="40"/>
      <c r="L72" s="40" t="s">
        <v>91</v>
      </c>
      <c r="M72" s="40" t="s">
        <v>92</v>
      </c>
      <c r="N72" s="27" t="s">
        <v>93</v>
      </c>
      <c r="O72" s="41">
        <v>15500</v>
      </c>
      <c r="P72" s="29"/>
      <c r="Q72" s="30" t="s">
        <v>501</v>
      </c>
      <c r="R72" s="30" t="s">
        <v>501</v>
      </c>
      <c r="S72" s="30" t="s">
        <v>501</v>
      </c>
      <c r="T72" s="30"/>
      <c r="U72" s="30"/>
      <c r="V72" s="30"/>
      <c r="W72" s="30"/>
      <c r="X72" s="30"/>
      <c r="Y72" s="30"/>
      <c r="Z72" s="30" t="s">
        <v>501</v>
      </c>
      <c r="AA72" s="31" t="s">
        <v>422</v>
      </c>
      <c r="AB72" s="31"/>
      <c r="AC72" s="31" t="s">
        <v>423</v>
      </c>
      <c r="AD72" s="32" t="s">
        <v>424</v>
      </c>
      <c r="AE72" s="33" t="s">
        <v>425</v>
      </c>
      <c r="AF72" s="34">
        <v>10</v>
      </c>
      <c r="AG72" s="34" t="s">
        <v>320</v>
      </c>
      <c r="AH72" s="34" t="s">
        <v>321</v>
      </c>
      <c r="AI72" s="35">
        <v>3</v>
      </c>
    </row>
    <row r="73" spans="1:35" ht="99">
      <c r="A73" s="21" t="s">
        <v>79</v>
      </c>
      <c r="B73" s="36" t="s">
        <v>87</v>
      </c>
      <c r="C73" s="39" t="s">
        <v>88</v>
      </c>
      <c r="D73" s="38" t="s">
        <v>497</v>
      </c>
      <c r="E73" s="38" t="s">
        <v>437</v>
      </c>
      <c r="F73" s="57" t="s">
        <v>94</v>
      </c>
      <c r="G73" s="27" t="s">
        <v>67</v>
      </c>
      <c r="H73" s="40" t="s">
        <v>501</v>
      </c>
      <c r="I73" s="40"/>
      <c r="J73" s="40" t="s">
        <v>501</v>
      </c>
      <c r="K73" s="40"/>
      <c r="L73" s="58" t="s">
        <v>68</v>
      </c>
      <c r="M73" s="40" t="s">
        <v>69</v>
      </c>
      <c r="N73" s="27"/>
      <c r="O73" s="41">
        <v>15500</v>
      </c>
      <c r="P73" s="29"/>
      <c r="Q73" s="30" t="s">
        <v>501</v>
      </c>
      <c r="R73" s="30" t="s">
        <v>501</v>
      </c>
      <c r="S73" s="30"/>
      <c r="T73" s="30"/>
      <c r="U73" s="30"/>
      <c r="V73" s="30"/>
      <c r="W73" s="30"/>
      <c r="X73" s="30"/>
      <c r="Y73" s="30"/>
      <c r="Z73" s="30"/>
      <c r="AA73" s="31" t="s">
        <v>422</v>
      </c>
      <c r="AB73" s="31"/>
      <c r="AC73" s="31" t="s">
        <v>423</v>
      </c>
      <c r="AD73" s="32" t="s">
        <v>424</v>
      </c>
      <c r="AE73" s="33" t="s">
        <v>425</v>
      </c>
      <c r="AF73" s="34">
        <v>10</v>
      </c>
      <c r="AG73" s="34" t="s">
        <v>320</v>
      </c>
      <c r="AH73" s="34" t="s">
        <v>321</v>
      </c>
      <c r="AI73" s="35">
        <v>3</v>
      </c>
    </row>
    <row r="74" spans="1:35" ht="153.75">
      <c r="A74" s="21" t="s">
        <v>79</v>
      </c>
      <c r="B74" s="36" t="s">
        <v>87</v>
      </c>
      <c r="C74" s="39" t="s">
        <v>88</v>
      </c>
      <c r="D74" s="38" t="s">
        <v>445</v>
      </c>
      <c r="E74" s="38" t="s">
        <v>437</v>
      </c>
      <c r="F74" s="57" t="s">
        <v>70</v>
      </c>
      <c r="G74" s="40" t="s">
        <v>71</v>
      </c>
      <c r="H74" s="40" t="s">
        <v>501</v>
      </c>
      <c r="I74" s="40"/>
      <c r="J74" s="40" t="s">
        <v>501</v>
      </c>
      <c r="K74" s="40"/>
      <c r="L74" s="40" t="s">
        <v>72</v>
      </c>
      <c r="M74" s="40" t="s">
        <v>73</v>
      </c>
      <c r="N74" s="27"/>
      <c r="O74" s="41">
        <v>15500</v>
      </c>
      <c r="P74" s="29"/>
      <c r="Q74" s="30" t="s">
        <v>501</v>
      </c>
      <c r="R74" s="30" t="s">
        <v>501</v>
      </c>
      <c r="S74" s="30" t="s">
        <v>501</v>
      </c>
      <c r="T74" s="30" t="s">
        <v>501</v>
      </c>
      <c r="U74" s="30"/>
      <c r="V74" s="30"/>
      <c r="W74" s="30"/>
      <c r="X74" s="30"/>
      <c r="Y74" s="30"/>
      <c r="Z74" s="30"/>
      <c r="AA74" s="31" t="s">
        <v>422</v>
      </c>
      <c r="AB74" s="31"/>
      <c r="AC74" s="31" t="s">
        <v>423</v>
      </c>
      <c r="AD74" s="32" t="s">
        <v>424</v>
      </c>
      <c r="AE74" s="33" t="s">
        <v>425</v>
      </c>
      <c r="AF74" s="34">
        <v>10</v>
      </c>
      <c r="AG74" s="34" t="s">
        <v>320</v>
      </c>
      <c r="AH74" s="34" t="s">
        <v>321</v>
      </c>
      <c r="AI74" s="35">
        <v>3</v>
      </c>
    </row>
    <row r="75" spans="1:35" ht="231">
      <c r="A75" s="21" t="s">
        <v>79</v>
      </c>
      <c r="B75" s="36" t="s">
        <v>74</v>
      </c>
      <c r="C75" s="39" t="s">
        <v>75</v>
      </c>
      <c r="D75" s="38" t="s">
        <v>497</v>
      </c>
      <c r="E75" s="38" t="s">
        <v>437</v>
      </c>
      <c r="F75" s="39" t="s">
        <v>76</v>
      </c>
      <c r="G75" s="27" t="s">
        <v>77</v>
      </c>
      <c r="H75" s="27" t="s">
        <v>501</v>
      </c>
      <c r="I75" s="27" t="s">
        <v>501</v>
      </c>
      <c r="J75" s="27" t="s">
        <v>501</v>
      </c>
      <c r="K75" s="27"/>
      <c r="L75" s="27" t="s">
        <v>62</v>
      </c>
      <c r="M75" s="27" t="s">
        <v>63</v>
      </c>
      <c r="N75" s="27"/>
      <c r="O75" s="41">
        <v>0</v>
      </c>
      <c r="P75" s="29"/>
      <c r="Q75" s="30" t="s">
        <v>501</v>
      </c>
      <c r="R75" s="30" t="s">
        <v>501</v>
      </c>
      <c r="S75" s="30" t="s">
        <v>501</v>
      </c>
      <c r="T75" s="30" t="s">
        <v>501</v>
      </c>
      <c r="U75" s="30" t="s">
        <v>501</v>
      </c>
      <c r="V75" s="30"/>
      <c r="W75" s="30"/>
      <c r="X75" s="30"/>
      <c r="Y75" s="30" t="s">
        <v>501</v>
      </c>
      <c r="Z75" s="30" t="s">
        <v>501</v>
      </c>
      <c r="AA75" s="31" t="s">
        <v>422</v>
      </c>
      <c r="AB75" s="31"/>
      <c r="AC75" s="31" t="s">
        <v>423</v>
      </c>
      <c r="AD75" s="32" t="s">
        <v>424</v>
      </c>
      <c r="AE75" s="33" t="s">
        <v>425</v>
      </c>
      <c r="AF75" s="34">
        <v>10</v>
      </c>
      <c r="AG75" s="34" t="s">
        <v>320</v>
      </c>
      <c r="AH75" s="34" t="s">
        <v>321</v>
      </c>
      <c r="AI75" s="35">
        <v>3</v>
      </c>
    </row>
    <row r="76" spans="1:35" ht="264">
      <c r="A76" s="21" t="s">
        <v>79</v>
      </c>
      <c r="B76" s="36" t="s">
        <v>64</v>
      </c>
      <c r="C76" s="39" t="s">
        <v>65</v>
      </c>
      <c r="D76" s="38" t="s">
        <v>445</v>
      </c>
      <c r="E76" s="38" t="s">
        <v>437</v>
      </c>
      <c r="F76" s="39" t="s">
        <v>66</v>
      </c>
      <c r="G76" s="27" t="s">
        <v>56</v>
      </c>
      <c r="H76" s="27" t="s">
        <v>501</v>
      </c>
      <c r="I76" s="27" t="s">
        <v>501</v>
      </c>
      <c r="J76" s="27" t="s">
        <v>501</v>
      </c>
      <c r="K76" s="27"/>
      <c r="L76" s="27" t="s">
        <v>57</v>
      </c>
      <c r="M76" s="27" t="s">
        <v>58</v>
      </c>
      <c r="N76" s="27"/>
      <c r="O76" s="41">
        <v>3000</v>
      </c>
      <c r="P76" s="29"/>
      <c r="Q76" s="30" t="s">
        <v>501</v>
      </c>
      <c r="R76" s="30" t="s">
        <v>501</v>
      </c>
      <c r="S76" s="30" t="s">
        <v>501</v>
      </c>
      <c r="T76" s="30" t="s">
        <v>501</v>
      </c>
      <c r="U76" s="30"/>
      <c r="V76" s="30"/>
      <c r="W76" s="30"/>
      <c r="X76" s="30"/>
      <c r="Y76" s="30"/>
      <c r="Z76" s="30"/>
      <c r="AA76" s="31" t="s">
        <v>422</v>
      </c>
      <c r="AB76" s="31"/>
      <c r="AC76" s="31" t="s">
        <v>423</v>
      </c>
      <c r="AD76" s="32" t="s">
        <v>424</v>
      </c>
      <c r="AE76" s="33" t="s">
        <v>425</v>
      </c>
      <c r="AF76" s="34">
        <v>10</v>
      </c>
      <c r="AG76" s="34" t="s">
        <v>320</v>
      </c>
      <c r="AH76" s="34" t="s">
        <v>321</v>
      </c>
      <c r="AI76" s="35">
        <v>3</v>
      </c>
    </row>
    <row r="77" spans="1:35" ht="66">
      <c r="A77" s="21" t="s">
        <v>79</v>
      </c>
      <c r="B77" s="36" t="s">
        <v>59</v>
      </c>
      <c r="C77" s="39" t="s">
        <v>60</v>
      </c>
      <c r="D77" s="38" t="s">
        <v>445</v>
      </c>
      <c r="E77" s="38" t="s">
        <v>437</v>
      </c>
      <c r="F77" s="37" t="s">
        <v>61</v>
      </c>
      <c r="G77" s="51" t="s">
        <v>234</v>
      </c>
      <c r="H77" s="51" t="s">
        <v>501</v>
      </c>
      <c r="I77" s="51"/>
      <c r="J77" s="51"/>
      <c r="K77" s="51"/>
      <c r="L77" s="51" t="s">
        <v>39</v>
      </c>
      <c r="M77" s="51" t="s">
        <v>40</v>
      </c>
      <c r="N77" s="27"/>
      <c r="O77" s="41">
        <v>0</v>
      </c>
      <c r="P77" s="29"/>
      <c r="Q77" s="30"/>
      <c r="R77" s="30"/>
      <c r="S77" s="30"/>
      <c r="T77" s="30"/>
      <c r="U77" s="30"/>
      <c r="V77" s="30"/>
      <c r="W77" s="30"/>
      <c r="X77" s="30"/>
      <c r="Y77" s="30"/>
      <c r="Z77" s="30"/>
      <c r="AA77" s="31" t="s">
        <v>422</v>
      </c>
      <c r="AB77" s="31"/>
      <c r="AC77" s="31" t="s">
        <v>423</v>
      </c>
      <c r="AD77" s="32" t="s">
        <v>424</v>
      </c>
      <c r="AE77" s="33" t="s">
        <v>425</v>
      </c>
      <c r="AF77" s="34">
        <v>10</v>
      </c>
      <c r="AG77" s="34" t="s">
        <v>320</v>
      </c>
      <c r="AH77" s="34" t="s">
        <v>321</v>
      </c>
      <c r="AI77" s="35">
        <v>3</v>
      </c>
    </row>
    <row r="78" spans="1:35" ht="142.5">
      <c r="A78" s="21" t="s">
        <v>79</v>
      </c>
      <c r="B78" s="25" t="s">
        <v>41</v>
      </c>
      <c r="C78" s="23" t="s">
        <v>42</v>
      </c>
      <c r="D78" s="25" t="s">
        <v>445</v>
      </c>
      <c r="E78" s="25" t="s">
        <v>498</v>
      </c>
      <c r="F78" s="23" t="s">
        <v>43</v>
      </c>
      <c r="G78" s="26" t="s">
        <v>234</v>
      </c>
      <c r="H78" s="26" t="s">
        <v>501</v>
      </c>
      <c r="I78" s="26"/>
      <c r="J78" s="26"/>
      <c r="K78" s="26"/>
      <c r="L78" s="26" t="s">
        <v>44</v>
      </c>
      <c r="M78" s="26" t="s">
        <v>45</v>
      </c>
      <c r="N78" s="26" t="s">
        <v>46</v>
      </c>
      <c r="O78" s="26" t="s">
        <v>86</v>
      </c>
      <c r="P78" s="29"/>
      <c r="Q78" s="30" t="s">
        <v>501</v>
      </c>
      <c r="R78" s="30" t="s">
        <v>501</v>
      </c>
      <c r="S78" s="30" t="s">
        <v>501</v>
      </c>
      <c r="T78" s="30" t="s">
        <v>501</v>
      </c>
      <c r="U78" s="30" t="s">
        <v>501</v>
      </c>
      <c r="V78" s="30" t="s">
        <v>501</v>
      </c>
      <c r="W78" s="30" t="s">
        <v>501</v>
      </c>
      <c r="X78" s="30" t="s">
        <v>501</v>
      </c>
      <c r="Y78" s="30"/>
      <c r="Z78" s="30"/>
      <c r="AA78" s="31" t="s">
        <v>422</v>
      </c>
      <c r="AB78" s="31"/>
      <c r="AC78" s="31" t="s">
        <v>423</v>
      </c>
      <c r="AD78" s="32" t="s">
        <v>424</v>
      </c>
      <c r="AE78" s="33" t="s">
        <v>425</v>
      </c>
      <c r="AF78" s="34">
        <v>10</v>
      </c>
      <c r="AG78" s="34" t="s">
        <v>320</v>
      </c>
      <c r="AH78" s="34" t="s">
        <v>321</v>
      </c>
      <c r="AI78" s="35">
        <v>3</v>
      </c>
    </row>
    <row r="79" spans="1:35" ht="87.75">
      <c r="A79" s="21" t="s">
        <v>47</v>
      </c>
      <c r="B79" s="36" t="s">
        <v>48</v>
      </c>
      <c r="C79" s="39" t="s">
        <v>49</v>
      </c>
      <c r="D79" s="38" t="s">
        <v>497</v>
      </c>
      <c r="E79" s="38" t="s">
        <v>437</v>
      </c>
      <c r="F79" s="39" t="s">
        <v>50</v>
      </c>
      <c r="G79" s="51" t="s">
        <v>51</v>
      </c>
      <c r="H79" s="51" t="s">
        <v>501</v>
      </c>
      <c r="I79" s="51" t="s">
        <v>501</v>
      </c>
      <c r="J79" s="51"/>
      <c r="K79" s="51"/>
      <c r="L79" s="27" t="s">
        <v>52</v>
      </c>
      <c r="M79" s="27" t="s">
        <v>53</v>
      </c>
      <c r="N79" s="27"/>
      <c r="O79" s="41">
        <v>0</v>
      </c>
      <c r="P79" s="29"/>
      <c r="Q79" s="30" t="s">
        <v>501</v>
      </c>
      <c r="R79" s="30" t="s">
        <v>501</v>
      </c>
      <c r="S79" s="30" t="s">
        <v>501</v>
      </c>
      <c r="T79" s="30" t="s">
        <v>501</v>
      </c>
      <c r="U79" s="30" t="s">
        <v>501</v>
      </c>
      <c r="V79" s="30" t="s">
        <v>501</v>
      </c>
      <c r="W79" s="30" t="s">
        <v>501</v>
      </c>
      <c r="X79" s="30" t="s">
        <v>501</v>
      </c>
      <c r="Y79" s="30"/>
      <c r="Z79" s="30"/>
      <c r="AA79" s="31" t="s">
        <v>422</v>
      </c>
      <c r="AB79" s="31"/>
      <c r="AC79" s="31" t="s">
        <v>423</v>
      </c>
      <c r="AD79" s="32" t="s">
        <v>424</v>
      </c>
      <c r="AE79" s="33" t="s">
        <v>425</v>
      </c>
      <c r="AF79" s="34">
        <v>11</v>
      </c>
      <c r="AG79" s="34" t="s">
        <v>450</v>
      </c>
      <c r="AH79" s="34" t="s">
        <v>451</v>
      </c>
      <c r="AI79" s="35">
        <v>3</v>
      </c>
    </row>
    <row r="80" spans="1:35" ht="99">
      <c r="A80" s="21" t="s">
        <v>47</v>
      </c>
      <c r="B80" s="44" t="s">
        <v>48</v>
      </c>
      <c r="C80" s="45" t="s">
        <v>49</v>
      </c>
      <c r="D80" s="46" t="s">
        <v>497</v>
      </c>
      <c r="E80" s="46" t="s">
        <v>498</v>
      </c>
      <c r="F80" s="45" t="s">
        <v>54</v>
      </c>
      <c r="G80" s="26" t="s">
        <v>455</v>
      </c>
      <c r="H80" s="26" t="s">
        <v>501</v>
      </c>
      <c r="I80" s="26"/>
      <c r="J80" s="26"/>
      <c r="K80" s="26"/>
      <c r="L80" s="26" t="s">
        <v>55</v>
      </c>
      <c r="M80" s="26" t="s">
        <v>26</v>
      </c>
      <c r="N80" s="26"/>
      <c r="O80" s="59">
        <v>0</v>
      </c>
      <c r="P80" s="60"/>
      <c r="Q80" s="30" t="s">
        <v>501</v>
      </c>
      <c r="R80" s="30" t="s">
        <v>501</v>
      </c>
      <c r="S80" s="30" t="s">
        <v>501</v>
      </c>
      <c r="T80" s="30" t="s">
        <v>501</v>
      </c>
      <c r="U80" s="30" t="s">
        <v>501</v>
      </c>
      <c r="V80" s="30" t="s">
        <v>501</v>
      </c>
      <c r="W80" s="30" t="s">
        <v>501</v>
      </c>
      <c r="X80" s="30" t="s">
        <v>501</v>
      </c>
      <c r="Y80" s="30"/>
      <c r="Z80" s="30"/>
      <c r="AA80" s="31" t="s">
        <v>422</v>
      </c>
      <c r="AB80" s="31"/>
      <c r="AC80" s="31" t="s">
        <v>423</v>
      </c>
      <c r="AD80" s="32" t="s">
        <v>424</v>
      </c>
      <c r="AE80" s="33" t="s">
        <v>425</v>
      </c>
      <c r="AF80" s="34">
        <v>11</v>
      </c>
      <c r="AG80" s="34" t="s">
        <v>450</v>
      </c>
      <c r="AH80" s="34" t="s">
        <v>451</v>
      </c>
      <c r="AI80" s="35">
        <v>3</v>
      </c>
    </row>
    <row r="81" spans="1:35" ht="66">
      <c r="A81" s="21" t="s">
        <v>47</v>
      </c>
      <c r="B81" s="44" t="s">
        <v>48</v>
      </c>
      <c r="C81" s="45" t="s">
        <v>49</v>
      </c>
      <c r="D81" s="46" t="s">
        <v>497</v>
      </c>
      <c r="E81" s="46" t="s">
        <v>498</v>
      </c>
      <c r="F81" s="45" t="s">
        <v>27</v>
      </c>
      <c r="G81" s="26" t="s">
        <v>455</v>
      </c>
      <c r="H81" s="26" t="s">
        <v>501</v>
      </c>
      <c r="I81" s="26"/>
      <c r="J81" s="26"/>
      <c r="K81" s="26"/>
      <c r="L81" s="26" t="s">
        <v>28</v>
      </c>
      <c r="M81" s="26" t="s">
        <v>29</v>
      </c>
      <c r="N81" s="26"/>
      <c r="O81" s="59">
        <v>0</v>
      </c>
      <c r="P81" s="60"/>
      <c r="Q81" s="30" t="s">
        <v>501</v>
      </c>
      <c r="R81" s="30" t="s">
        <v>501</v>
      </c>
      <c r="S81" s="30" t="s">
        <v>501</v>
      </c>
      <c r="T81" s="30" t="s">
        <v>501</v>
      </c>
      <c r="U81" s="30" t="s">
        <v>501</v>
      </c>
      <c r="V81" s="30" t="s">
        <v>501</v>
      </c>
      <c r="W81" s="30" t="s">
        <v>501</v>
      </c>
      <c r="X81" s="30" t="s">
        <v>501</v>
      </c>
      <c r="Y81" s="30"/>
      <c r="Z81" s="30"/>
      <c r="AA81" s="31" t="s">
        <v>422</v>
      </c>
      <c r="AB81" s="31"/>
      <c r="AC81" s="31" t="s">
        <v>423</v>
      </c>
      <c r="AD81" s="32" t="s">
        <v>424</v>
      </c>
      <c r="AE81" s="33" t="s">
        <v>425</v>
      </c>
      <c r="AF81" s="34">
        <v>11</v>
      </c>
      <c r="AG81" s="34" t="s">
        <v>450</v>
      </c>
      <c r="AH81" s="34" t="s">
        <v>451</v>
      </c>
      <c r="AI81" s="35">
        <v>3</v>
      </c>
    </row>
    <row r="82" spans="1:35" ht="87.75">
      <c r="A82" s="21" t="s">
        <v>47</v>
      </c>
      <c r="B82" s="36" t="s">
        <v>48</v>
      </c>
      <c r="C82" s="39" t="s">
        <v>49</v>
      </c>
      <c r="D82" s="38" t="s">
        <v>497</v>
      </c>
      <c r="E82" s="38" t="s">
        <v>437</v>
      </c>
      <c r="F82" s="39" t="s">
        <v>30</v>
      </c>
      <c r="G82" s="51" t="s">
        <v>31</v>
      </c>
      <c r="H82" s="51" t="s">
        <v>501</v>
      </c>
      <c r="I82" s="51" t="s">
        <v>501</v>
      </c>
      <c r="J82" s="51"/>
      <c r="K82" s="51"/>
      <c r="L82" s="27" t="s">
        <v>32</v>
      </c>
      <c r="M82" s="27" t="s">
        <v>33</v>
      </c>
      <c r="N82" s="27" t="s">
        <v>34</v>
      </c>
      <c r="O82" s="41">
        <v>0</v>
      </c>
      <c r="P82" s="29"/>
      <c r="Q82" s="30" t="s">
        <v>501</v>
      </c>
      <c r="R82" s="30" t="s">
        <v>501</v>
      </c>
      <c r="S82" s="30" t="s">
        <v>501</v>
      </c>
      <c r="T82" s="30" t="s">
        <v>501</v>
      </c>
      <c r="U82" s="30" t="s">
        <v>501</v>
      </c>
      <c r="V82" s="30" t="s">
        <v>501</v>
      </c>
      <c r="W82" s="30" t="s">
        <v>501</v>
      </c>
      <c r="X82" s="30" t="s">
        <v>501</v>
      </c>
      <c r="Y82" s="30"/>
      <c r="Z82" s="30"/>
      <c r="AA82" s="31" t="s">
        <v>422</v>
      </c>
      <c r="AB82" s="31"/>
      <c r="AC82" s="31" t="s">
        <v>423</v>
      </c>
      <c r="AD82" s="32" t="s">
        <v>424</v>
      </c>
      <c r="AE82" s="33" t="s">
        <v>425</v>
      </c>
      <c r="AF82" s="34">
        <v>11</v>
      </c>
      <c r="AG82" s="34" t="s">
        <v>450</v>
      </c>
      <c r="AH82" s="34" t="s">
        <v>451</v>
      </c>
      <c r="AI82" s="35">
        <v>3</v>
      </c>
    </row>
    <row r="83" spans="1:35" ht="120.75">
      <c r="A83" s="21" t="s">
        <v>47</v>
      </c>
      <c r="B83" s="22" t="s">
        <v>35</v>
      </c>
      <c r="C83" s="23" t="s">
        <v>36</v>
      </c>
      <c r="D83" s="22" t="s">
        <v>445</v>
      </c>
      <c r="E83" s="25" t="s">
        <v>498</v>
      </c>
      <c r="F83" s="23" t="s">
        <v>37</v>
      </c>
      <c r="G83" s="26" t="s">
        <v>38</v>
      </c>
      <c r="H83" s="26" t="s">
        <v>501</v>
      </c>
      <c r="I83" s="26"/>
      <c r="J83" s="26" t="s">
        <v>501</v>
      </c>
      <c r="K83" s="26" t="s">
        <v>501</v>
      </c>
      <c r="L83" s="26" t="s">
        <v>10</v>
      </c>
      <c r="M83" s="26" t="s">
        <v>11</v>
      </c>
      <c r="N83" s="26" t="s">
        <v>12</v>
      </c>
      <c r="O83" s="26" t="s">
        <v>86</v>
      </c>
      <c r="P83" s="29"/>
      <c r="Q83" s="30" t="s">
        <v>501</v>
      </c>
      <c r="R83" s="30" t="s">
        <v>501</v>
      </c>
      <c r="S83" s="30" t="s">
        <v>501</v>
      </c>
      <c r="T83" s="30" t="s">
        <v>501</v>
      </c>
      <c r="U83" s="30" t="s">
        <v>501</v>
      </c>
      <c r="V83" s="30" t="s">
        <v>501</v>
      </c>
      <c r="W83" s="30" t="s">
        <v>501</v>
      </c>
      <c r="X83" s="30" t="s">
        <v>501</v>
      </c>
      <c r="Y83" s="30"/>
      <c r="Z83" s="30"/>
      <c r="AA83" s="31" t="s">
        <v>422</v>
      </c>
      <c r="AB83" s="31"/>
      <c r="AC83" s="31" t="s">
        <v>423</v>
      </c>
      <c r="AD83" s="32" t="s">
        <v>424</v>
      </c>
      <c r="AE83" s="33" t="s">
        <v>425</v>
      </c>
      <c r="AF83" s="34">
        <v>11</v>
      </c>
      <c r="AG83" s="34" t="s">
        <v>450</v>
      </c>
      <c r="AH83" s="34" t="s">
        <v>451</v>
      </c>
      <c r="AI83" s="35">
        <v>3</v>
      </c>
    </row>
    <row r="84" spans="1:35" ht="66">
      <c r="A84" s="21" t="s">
        <v>47</v>
      </c>
      <c r="B84" s="36" t="s">
        <v>13</v>
      </c>
      <c r="C84" s="39" t="s">
        <v>49</v>
      </c>
      <c r="D84" s="38" t="s">
        <v>497</v>
      </c>
      <c r="E84" s="38" t="s">
        <v>437</v>
      </c>
      <c r="F84" s="39" t="s">
        <v>14</v>
      </c>
      <c r="G84" s="51" t="s">
        <v>455</v>
      </c>
      <c r="H84" s="51" t="s">
        <v>501</v>
      </c>
      <c r="I84" s="51"/>
      <c r="J84" s="51"/>
      <c r="K84" s="51"/>
      <c r="L84" s="27" t="s">
        <v>15</v>
      </c>
      <c r="M84" s="27" t="s">
        <v>16</v>
      </c>
      <c r="N84" s="27" t="s">
        <v>17</v>
      </c>
      <c r="O84" s="41">
        <v>0</v>
      </c>
      <c r="P84" s="29"/>
      <c r="Q84" s="30" t="s">
        <v>501</v>
      </c>
      <c r="R84" s="30" t="s">
        <v>501</v>
      </c>
      <c r="S84" s="30"/>
      <c r="T84" s="30"/>
      <c r="U84" s="30"/>
      <c r="V84" s="30"/>
      <c r="W84" s="30"/>
      <c r="X84" s="30"/>
      <c r="Y84" s="30"/>
      <c r="Z84" s="30"/>
      <c r="AA84" s="31" t="s">
        <v>422</v>
      </c>
      <c r="AB84" s="31"/>
      <c r="AC84" s="31" t="s">
        <v>423</v>
      </c>
      <c r="AD84" s="32" t="s">
        <v>424</v>
      </c>
      <c r="AE84" s="33" t="s">
        <v>425</v>
      </c>
      <c r="AF84" s="34">
        <v>11</v>
      </c>
      <c r="AG84" s="34" t="s">
        <v>450</v>
      </c>
      <c r="AH84" s="34" t="s">
        <v>451</v>
      </c>
      <c r="AI84" s="35">
        <v>3</v>
      </c>
    </row>
    <row r="85" spans="1:35" ht="76.5">
      <c r="A85" s="21" t="s">
        <v>47</v>
      </c>
      <c r="B85" s="36" t="s">
        <v>13</v>
      </c>
      <c r="C85" s="39" t="s">
        <v>49</v>
      </c>
      <c r="D85" s="38" t="s">
        <v>497</v>
      </c>
      <c r="E85" s="38" t="s">
        <v>437</v>
      </c>
      <c r="F85" s="39" t="s">
        <v>18</v>
      </c>
      <c r="G85" s="51" t="s">
        <v>19</v>
      </c>
      <c r="H85" s="51" t="s">
        <v>501</v>
      </c>
      <c r="I85" s="51" t="s">
        <v>501</v>
      </c>
      <c r="J85" s="51"/>
      <c r="K85" s="51"/>
      <c r="L85" s="27" t="s">
        <v>20</v>
      </c>
      <c r="M85" s="27" t="s">
        <v>21</v>
      </c>
      <c r="N85" s="27" t="s">
        <v>22</v>
      </c>
      <c r="O85" s="41">
        <v>0</v>
      </c>
      <c r="P85" s="29"/>
      <c r="Q85" s="30" t="s">
        <v>501</v>
      </c>
      <c r="R85" s="30"/>
      <c r="S85" s="30"/>
      <c r="T85" s="30"/>
      <c r="U85" s="30"/>
      <c r="V85" s="30"/>
      <c r="W85" s="30"/>
      <c r="X85" s="30"/>
      <c r="Y85" s="30"/>
      <c r="Z85" s="30" t="s">
        <v>501</v>
      </c>
      <c r="AA85" s="31" t="s">
        <v>422</v>
      </c>
      <c r="AB85" s="31"/>
      <c r="AC85" s="31" t="s">
        <v>423</v>
      </c>
      <c r="AD85" s="32" t="s">
        <v>424</v>
      </c>
      <c r="AE85" s="33" t="s">
        <v>425</v>
      </c>
      <c r="AF85" s="34">
        <v>11</v>
      </c>
      <c r="AG85" s="34" t="s">
        <v>450</v>
      </c>
      <c r="AH85" s="34" t="s">
        <v>451</v>
      </c>
      <c r="AI85" s="35">
        <v>3</v>
      </c>
    </row>
    <row r="86" spans="1:35" ht="87.75">
      <c r="A86" s="21" t="s">
        <v>23</v>
      </c>
      <c r="B86" s="22" t="s">
        <v>24</v>
      </c>
      <c r="C86" s="45" t="s">
        <v>49</v>
      </c>
      <c r="D86" s="25" t="s">
        <v>497</v>
      </c>
      <c r="E86" s="25" t="s">
        <v>498</v>
      </c>
      <c r="F86" s="23" t="s">
        <v>25</v>
      </c>
      <c r="G86" s="26" t="s">
        <v>0</v>
      </c>
      <c r="H86" s="26" t="s">
        <v>501</v>
      </c>
      <c r="I86" s="26" t="s">
        <v>501</v>
      </c>
      <c r="J86" s="26"/>
      <c r="K86" s="26"/>
      <c r="L86" s="26" t="s">
        <v>1</v>
      </c>
      <c r="M86" s="26" t="s">
        <v>2</v>
      </c>
      <c r="N86" s="26" t="s">
        <v>3</v>
      </c>
      <c r="O86" s="26" t="s">
        <v>86</v>
      </c>
      <c r="P86" s="29"/>
      <c r="Q86" s="30" t="s">
        <v>501</v>
      </c>
      <c r="R86" s="30" t="s">
        <v>501</v>
      </c>
      <c r="S86" s="30" t="s">
        <v>501</v>
      </c>
      <c r="T86" s="30" t="s">
        <v>501</v>
      </c>
      <c r="U86" s="30" t="s">
        <v>501</v>
      </c>
      <c r="V86" s="30" t="s">
        <v>501</v>
      </c>
      <c r="W86" s="30" t="s">
        <v>501</v>
      </c>
      <c r="X86" s="30" t="s">
        <v>501</v>
      </c>
      <c r="Y86" s="30"/>
      <c r="Z86" s="30"/>
      <c r="AA86" s="31" t="s">
        <v>422</v>
      </c>
      <c r="AB86" s="31"/>
      <c r="AC86" s="31" t="s">
        <v>423</v>
      </c>
      <c r="AD86" s="32" t="s">
        <v>424</v>
      </c>
      <c r="AE86" s="33" t="s">
        <v>425</v>
      </c>
      <c r="AF86" s="34">
        <v>11</v>
      </c>
      <c r="AG86" s="34" t="s">
        <v>450</v>
      </c>
      <c r="AH86" s="34" t="s">
        <v>451</v>
      </c>
      <c r="AI86" s="35">
        <v>3</v>
      </c>
    </row>
    <row r="87" spans="1:35" ht="111" thickBot="1">
      <c r="A87" s="61" t="s">
        <v>23</v>
      </c>
      <c r="B87" s="62" t="s">
        <v>4</v>
      </c>
      <c r="C87" s="63" t="s">
        <v>5</v>
      </c>
      <c r="D87" s="64" t="s">
        <v>497</v>
      </c>
      <c r="E87" s="64" t="s">
        <v>498</v>
      </c>
      <c r="F87" s="63" t="s">
        <v>6</v>
      </c>
      <c r="G87" s="65" t="s">
        <v>0</v>
      </c>
      <c r="H87" s="65" t="s">
        <v>501</v>
      </c>
      <c r="I87" s="65" t="s">
        <v>501</v>
      </c>
      <c r="J87" s="65" t="s">
        <v>501</v>
      </c>
      <c r="K87" s="65"/>
      <c r="L87" s="65" t="s">
        <v>7</v>
      </c>
      <c r="M87" s="65" t="s">
        <v>319</v>
      </c>
      <c r="N87" s="66" t="s">
        <v>8</v>
      </c>
      <c r="O87" s="67">
        <v>0</v>
      </c>
      <c r="P87" s="68"/>
      <c r="Q87" s="69" t="s">
        <v>501</v>
      </c>
      <c r="R87" s="69" t="s">
        <v>501</v>
      </c>
      <c r="S87" s="69" t="s">
        <v>501</v>
      </c>
      <c r="T87" s="69" t="s">
        <v>501</v>
      </c>
      <c r="U87" s="69" t="s">
        <v>501</v>
      </c>
      <c r="V87" s="69" t="s">
        <v>501</v>
      </c>
      <c r="W87" s="69" t="s">
        <v>501</v>
      </c>
      <c r="X87" s="69" t="s">
        <v>501</v>
      </c>
      <c r="Y87" s="69"/>
      <c r="Z87" s="69"/>
      <c r="AA87" s="70" t="s">
        <v>422</v>
      </c>
      <c r="AB87" s="70"/>
      <c r="AC87" s="70" t="s">
        <v>423</v>
      </c>
      <c r="AD87" s="71" t="s">
        <v>424</v>
      </c>
      <c r="AE87" s="72" t="s">
        <v>425</v>
      </c>
      <c r="AF87" s="73">
        <v>11</v>
      </c>
      <c r="AG87" s="73" t="s">
        <v>450</v>
      </c>
      <c r="AH87" s="73" t="s">
        <v>451</v>
      </c>
      <c r="AI87" s="74">
        <v>3</v>
      </c>
    </row>
    <row r="88" spans="1:35" ht="13.5" thickBot="1">
      <c r="A88" s="75"/>
      <c r="B88" s="2"/>
      <c r="C88" s="2"/>
      <c r="D88" s="3"/>
      <c r="E88" s="3"/>
      <c r="F88" s="2"/>
      <c r="G88" s="76"/>
      <c r="H88" s="77">
        <f>COUNTIF(H5:H70,"=x")</f>
        <v>28</v>
      </c>
      <c r="I88" s="78">
        <f>COUNTIF(I5:I70,"=x")</f>
        <v>29</v>
      </c>
      <c r="J88" s="78">
        <f>COUNTIF(J5:J70,"=x")</f>
        <v>18</v>
      </c>
      <c r="K88" s="79">
        <f>COUNTIF(K5:K70,"=x")</f>
        <v>12</v>
      </c>
      <c r="L88" s="2"/>
      <c r="M88" s="2"/>
      <c r="N88" s="80" t="s">
        <v>9</v>
      </c>
      <c r="O88" s="81">
        <f>SUM(O5:O70)</f>
        <v>108770</v>
      </c>
      <c r="P88" s="2"/>
      <c r="Q88" s="82">
        <f>COUNTIF(Q5:Q70,"=x")</f>
        <v>23</v>
      </c>
      <c r="R88" s="82">
        <f>COUNTIF(R5:R70,"=x")</f>
        <v>39</v>
      </c>
      <c r="S88" s="82">
        <f>COUNTIF(S5:S70,"=x")</f>
        <v>19</v>
      </c>
      <c r="T88" s="83">
        <f>COUNTIF(T5:T70,"=x")</f>
        <v>7</v>
      </c>
      <c r="U88" s="83">
        <f>COUNTIF(U5:U70,"=x")</f>
        <v>3</v>
      </c>
      <c r="V88" s="83">
        <f>COUNTIF(V5:V70,"=x")</f>
        <v>3</v>
      </c>
      <c r="W88" s="83">
        <f>COUNTIF(W5:W70,"=x")</f>
        <v>4</v>
      </c>
      <c r="X88" s="83">
        <f>COUNTIF(X5:X70,"=x")</f>
        <v>2</v>
      </c>
      <c r="Y88" s="83">
        <f>COUNTIF(Y5:Y70,"=x")</f>
        <v>6</v>
      </c>
      <c r="Z88" s="83">
        <f>COUNTIF(Z5:Z70,"=x")</f>
        <v>11</v>
      </c>
      <c r="AA88" s="2"/>
      <c r="AB88" s="2"/>
      <c r="AC88" s="2"/>
      <c r="AD88" s="2"/>
      <c r="AE88" s="5"/>
      <c r="AF88" s="4"/>
      <c r="AG88" s="4"/>
      <c r="AH88" s="4"/>
      <c r="AI88" s="4"/>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 lebreton</dc:creator>
  <cp:keywords/>
  <dc:description/>
  <cp:lastModifiedBy>gerard lebreton</cp:lastModifiedBy>
  <dcterms:created xsi:type="dcterms:W3CDTF">2015-10-13T13:29:57Z</dcterms:created>
  <cp:category/>
  <cp:version/>
  <cp:contentType/>
  <cp:contentStatus/>
</cp:coreProperties>
</file>